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lbdata\BLB GROUP\BLB LIMITED\IEPF Transfer-BLB Limited\9_IEPF Transfer_2012-13\"/>
    </mc:Choice>
  </mc:AlternateContent>
  <bookViews>
    <workbookView xWindow="0" yWindow="0" windowWidth="19200" windowHeight="11595"/>
  </bookViews>
  <sheets>
    <sheet name="Transfer IEPF-OCT 2020" sheetId="1" r:id="rId1"/>
  </sheets>
  <externalReferences>
    <externalReference r:id="rId2"/>
    <externalReference r:id="rId3"/>
  </externalReferences>
  <definedNames>
    <definedName name="Country">[1]Sheet3!$A$2:$A$247</definedName>
    <definedName name="InvestmentType">[2]Sheet3!$AN$1:$AN$8</definedName>
    <definedName name="_xlnm.Print_Titles" localSheetId="0">'Transfer IEPF-OCT 2020'!$2:$5</definedName>
  </definedNames>
  <calcPr calcId="152511"/>
</workbook>
</file>

<file path=xl/calcChain.xml><?xml version="1.0" encoding="utf-8"?>
<calcChain xmlns="http://schemas.openxmlformats.org/spreadsheetml/2006/main">
  <c r="M63" i="1" l="1"/>
  <c r="L63" i="1"/>
  <c r="J63" i="1"/>
  <c r="K60" i="1"/>
  <c r="K61" i="1"/>
  <c r="K62" i="1"/>
  <c r="K7" i="1"/>
  <c r="K8" i="1"/>
  <c r="K6" i="1"/>
  <c r="K63" i="1" s="1"/>
  <c r="A31" i="1"/>
  <c r="A30" i="1"/>
  <c r="A29" i="1"/>
  <c r="A27" i="1"/>
  <c r="A26" i="1"/>
  <c r="A24" i="1"/>
  <c r="A23" i="1"/>
  <c r="A22" i="1"/>
  <c r="A21" i="1"/>
  <c r="A20" i="1"/>
  <c r="A19" i="1"/>
  <c r="A18" i="1"/>
  <c r="A15" i="1"/>
  <c r="A14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</calcChain>
</file>

<file path=xl/sharedStrings.xml><?xml version="1.0" encoding="utf-8"?>
<sst xmlns="http://schemas.openxmlformats.org/spreadsheetml/2006/main" count="420" uniqueCount="275">
  <si>
    <t>Folio Number of Securities</t>
  </si>
  <si>
    <t>Amount Due
(in Rs.)</t>
  </si>
  <si>
    <t>First Name</t>
  </si>
  <si>
    <t>Middle Name</t>
  </si>
  <si>
    <t>Last Name</t>
  </si>
  <si>
    <t>Address</t>
  </si>
  <si>
    <t>Country</t>
  </si>
  <si>
    <t>State</t>
  </si>
  <si>
    <t>District</t>
  </si>
  <si>
    <t>PINCode</t>
  </si>
  <si>
    <t>INDIA</t>
  </si>
  <si>
    <t>Karnataka</t>
  </si>
  <si>
    <t>POONAM</t>
  </si>
  <si>
    <t>MAHESHWARI</t>
  </si>
  <si>
    <t>Haryana</t>
  </si>
  <si>
    <t>RAKESH</t>
  </si>
  <si>
    <t>AGARWAL</t>
  </si>
  <si>
    <t>Delhi</t>
  </si>
  <si>
    <t>V</t>
  </si>
  <si>
    <t>K</t>
  </si>
  <si>
    <t>KUMAR</t>
  </si>
  <si>
    <t>110015</t>
  </si>
  <si>
    <t>110006</t>
  </si>
  <si>
    <t>KHURANA</t>
  </si>
  <si>
    <t>VERMA</t>
  </si>
  <si>
    <t>AJAY</t>
  </si>
  <si>
    <t>GOEL</t>
  </si>
  <si>
    <t>Uttar Pradesh</t>
  </si>
  <si>
    <t>GUPTA</t>
  </si>
  <si>
    <t>Gujarat</t>
  </si>
  <si>
    <t>Maharashtra</t>
  </si>
  <si>
    <t>South Delhi</t>
  </si>
  <si>
    <t>110048</t>
  </si>
  <si>
    <t>SINGH</t>
  </si>
  <si>
    <t>110005</t>
  </si>
  <si>
    <t>N</t>
  </si>
  <si>
    <t>SHAH</t>
  </si>
  <si>
    <t>DAS</t>
  </si>
  <si>
    <t>CHANDRA</t>
  </si>
  <si>
    <t>West Bengal</t>
  </si>
  <si>
    <t>Rajasthan</t>
  </si>
  <si>
    <t>Punjab</t>
  </si>
  <si>
    <t>ASHA</t>
  </si>
  <si>
    <t>110007</t>
  </si>
  <si>
    <t>JAIN</t>
  </si>
  <si>
    <t>Andhra Pradesh</t>
  </si>
  <si>
    <t>South West Delhi</t>
  </si>
  <si>
    <t>110070</t>
  </si>
  <si>
    <t>LALIT</t>
  </si>
  <si>
    <t>GARG</t>
  </si>
  <si>
    <t>VASANTHA</t>
  </si>
  <si>
    <t>Share Transfer to IEPF</t>
  </si>
  <si>
    <t>SHARE TRANSFER TO IEPF IN OCTOBER, 2020</t>
  </si>
  <si>
    <t>000006V</t>
  </si>
  <si>
    <t>000038D</t>
  </si>
  <si>
    <t>IN30009511239987</t>
  </si>
  <si>
    <t>IN30011810887129</t>
  </si>
  <si>
    <t>IN30018311403915</t>
  </si>
  <si>
    <t>IN30020610105420</t>
  </si>
  <si>
    <t>IN30021414641029</t>
  </si>
  <si>
    <t>IN30023912983478</t>
  </si>
  <si>
    <t>IN30034310038145</t>
  </si>
  <si>
    <t>IN30039410837188</t>
  </si>
  <si>
    <t>IN30039411236600</t>
  </si>
  <si>
    <t>IN30045011524733</t>
  </si>
  <si>
    <t>IN30048412485925</t>
  </si>
  <si>
    <t>IN30051313119457</t>
  </si>
  <si>
    <t>IN30088813085800</t>
  </si>
  <si>
    <t>IN30088814557974</t>
  </si>
  <si>
    <t>IN30094010068117</t>
  </si>
  <si>
    <t>IN30096610423535</t>
  </si>
  <si>
    <t>IN30097410907298</t>
  </si>
  <si>
    <t>IN30112715315257</t>
  </si>
  <si>
    <t>IN30118620106827</t>
  </si>
  <si>
    <t>IN30125013712223</t>
  </si>
  <si>
    <t>IN30133018214224</t>
  </si>
  <si>
    <t>IN30148510101370</t>
  </si>
  <si>
    <t>IN30167010147558</t>
  </si>
  <si>
    <t>IN30169611259539</t>
  </si>
  <si>
    <t>IN30177415316628</t>
  </si>
  <si>
    <t>IN30177416176426</t>
  </si>
  <si>
    <t>IN30232410156002</t>
  </si>
  <si>
    <t>IN30311610148588</t>
  </si>
  <si>
    <t>GEETA</t>
  </si>
  <si>
    <t>PAVAN</t>
  </si>
  <si>
    <t>DHARAM</t>
  </si>
  <si>
    <t>PAL</t>
  </si>
  <si>
    <t>D</t>
  </si>
  <si>
    <t>VED</t>
  </si>
  <si>
    <t>PARKASH</t>
  </si>
  <si>
    <t>OM</t>
  </si>
  <si>
    <t>GANDHI</t>
  </si>
  <si>
    <t>RAJESH</t>
  </si>
  <si>
    <t>GULSHAN</t>
  </si>
  <si>
    <t>GERA</t>
  </si>
  <si>
    <t>ANAND</t>
  </si>
  <si>
    <t>RINI</t>
  </si>
  <si>
    <t>PUNDIR</t>
  </si>
  <si>
    <t>ARUN</t>
  </si>
  <si>
    <t>SHARMA</t>
  </si>
  <si>
    <t>HAPPY</t>
  </si>
  <si>
    <t>DAVINDER</t>
  </si>
  <si>
    <t>KAUR</t>
  </si>
  <si>
    <t>NANEPALLI</t>
  </si>
  <si>
    <t>NEELAKANTAM</t>
  </si>
  <si>
    <t>THADINADA</t>
  </si>
  <si>
    <t>SRINIVAS</t>
  </si>
  <si>
    <t>KANAIYALAL</t>
  </si>
  <si>
    <t>VRAJLAL</t>
  </si>
  <si>
    <t>MODI</t>
  </si>
  <si>
    <t>CHANDNI</t>
  </si>
  <si>
    <t>MEHTA</t>
  </si>
  <si>
    <t>A</t>
  </si>
  <si>
    <t>VALLINAYAGAM</t>
  </si>
  <si>
    <t>HARI</t>
  </si>
  <si>
    <t>MANN</t>
  </si>
  <si>
    <t>RAJIV</t>
  </si>
  <si>
    <t>LOCHAN</t>
  </si>
  <si>
    <t>RUDRA</t>
  </si>
  <si>
    <t>ASHOK</t>
  </si>
  <si>
    <t>NEERA</t>
  </si>
  <si>
    <t>KUCHHAL</t>
  </si>
  <si>
    <t>SURESH</t>
  </si>
  <si>
    <t>PATIL</t>
  </si>
  <si>
    <t>PREM</t>
  </si>
  <si>
    <t>RAWAT</t>
  </si>
  <si>
    <t>SATYA</t>
  </si>
  <si>
    <t>PRAKASH</t>
  </si>
  <si>
    <t>RAJEEV</t>
  </si>
  <si>
    <t>ANIL</t>
  </si>
  <si>
    <t>MAGGU</t>
  </si>
  <si>
    <t>NAYANTIKA</t>
  </si>
  <si>
    <t>RAJAN</t>
  </si>
  <si>
    <t>MISTRY</t>
  </si>
  <si>
    <t>VANDNA</t>
  </si>
  <si>
    <t>PINTOO</t>
  </si>
  <si>
    <t>CHANDULAL</t>
  </si>
  <si>
    <t>KOTHARI</t>
  </si>
  <si>
    <t>VIJAY</t>
  </si>
  <si>
    <t>MEENA</t>
  </si>
  <si>
    <t>NIRBAN</t>
  </si>
  <si>
    <t>KANTI</t>
  </si>
  <si>
    <t>MAHESH</t>
  </si>
  <si>
    <t>SHENOY</t>
  </si>
  <si>
    <t>SHASHI</t>
  </si>
  <si>
    <t>BALA</t>
  </si>
  <si>
    <t>NIGAM</t>
  </si>
  <si>
    <t>BHARAT</t>
  </si>
  <si>
    <t>BHUSHAN</t>
  </si>
  <si>
    <t>GOYAL</t>
  </si>
  <si>
    <t>MANJU</t>
  </si>
  <si>
    <t>BHARGAV</t>
  </si>
  <si>
    <t>KANUBHAI</t>
  </si>
  <si>
    <t>MANGROLIYA</t>
  </si>
  <si>
    <t>NANAK</t>
  </si>
  <si>
    <t>CHAND</t>
  </si>
  <si>
    <t>GOVIND</t>
  </si>
  <si>
    <t>YADAV</t>
  </si>
  <si>
    <t>KRISHNA</t>
  </si>
  <si>
    <t>GHOSAL</t>
  </si>
  <si>
    <t>RITU</t>
  </si>
  <si>
    <t>VIKAS</t>
  </si>
  <si>
    <t>PALAYIL</t>
  </si>
  <si>
    <t>MUKIL</t>
  </si>
  <si>
    <t>INDU</t>
  </si>
  <si>
    <t>HEMLATA</t>
  </si>
  <si>
    <t>SINGHAL</t>
  </si>
  <si>
    <t>TANGUDU</t>
  </si>
  <si>
    <t>RAO</t>
  </si>
  <si>
    <t>RAJ</t>
  </si>
  <si>
    <t>LAXMI</t>
  </si>
  <si>
    <t>PASSARY</t>
  </si>
  <si>
    <t>C/O POONAM MAHESHWARI 20 MAYA NAGAR CIVIL LINES LUDHIANA (PUNJAB)</t>
  </si>
  <si>
    <t>W/O SH. PAVAN KUMAR VIJAY 1182-A  ARJUN NAGAR KOTLA MUBARIK PUR NEW DELHI</t>
  </si>
  <si>
    <t>34/17 G F EAST PATEL NAGAR   NEW DELHI</t>
  </si>
  <si>
    <t>K M 145 KAVI NAGAR GHAZIABAD (U.P)</t>
  </si>
  <si>
    <t>A-235 DERAWAL NAGAR DELHI</t>
  </si>
  <si>
    <t>1A/II-A  ASHOK VIHAR PHASE-I NEW DELHI</t>
  </si>
  <si>
    <t>E-10 GREATER KAILASH ENCLAVE I NEW DELHI</t>
  </si>
  <si>
    <t>AB-179 SHALIMAR BAGH DELHI</t>
  </si>
  <si>
    <t>5/24-A VIJAY NAGAR DOUBLE STOREY DELHI DELHI INDIA</t>
  </si>
  <si>
    <t>H.NO. 1062/15 NAIWALAN KAROL BAGH NEW DELHI DELHI INDIA</t>
  </si>
  <si>
    <t>346  KATRA TAMBACU CHAWRI BAZAR  DELHI DELHI INDIA</t>
  </si>
  <si>
    <t>B - 94 SECTOR - 30  NOIDA U P INDIA</t>
  </si>
  <si>
    <t>214 MAHAL DEHRA DISTT KANGRA TEH DEHRA JAWALLAMUKHI HIMACHAL PRADESH INDIA</t>
  </si>
  <si>
    <t>D-8  HOUSE NO. 8062 VASANT KUNJ  DELHI DELHI INDIA</t>
  </si>
  <si>
    <t>1/9157 GALI NO-4 WEST ROHTASH NAGAR SHAHDARA DELHI DELHI INDIA</t>
  </si>
  <si>
    <t>G-3/1 MALVIYA NAGAR  NEW DELHI DELHI INDIA</t>
  </si>
  <si>
    <t>NEW Q NO. 3/19 KAILASAGIRI POLICE QUARTERS VISALAKSHI NAGAR VISAKHAPATNAM ANDHRA PRADESH INDIA</t>
  </si>
  <si>
    <t>8-20-11 CHAVALIVARI STREET GANDHI NAGAR KAKINADA ANDHRA PRADESH INDIA</t>
  </si>
  <si>
    <t>15-B RADHAKRISHNA SOCIETY MANGALPARA ROAD . ANAND GUJARAT INDIA</t>
  </si>
  <si>
    <t>57 DIGVIJAY PLOT 6 ROAD ARIHANT JAMNAGAR GUJARAT INDIA</t>
  </si>
  <si>
    <t>CHAUDHARY NAGAR UNDER OVER BRIDGE  BANDA UTTAR PRADESH INDIA</t>
  </si>
  <si>
    <t>18A ASARIPALLAM ROAD NAGERCOIL AGASTHEESWARAM TK NAGERCOIL TAMIL NADU INDIA</t>
  </si>
  <si>
    <t>H.NO. 254 WARD NO.15 SAI DASS COLONY ROHTAK HARYANA INDIA</t>
  </si>
  <si>
    <t>FORD ROAD RUDRA BHAVAN  GWALIOR MADHYA PRADESH INDIA</t>
  </si>
  <si>
    <t>J 11/125-A-2 NAI BASTI ISHWARGANGI VARANASI U.P INDIA</t>
  </si>
  <si>
    <t>122-JANAK PURI . . BAREILLY UTTAR PRADESH INDIA</t>
  </si>
  <si>
    <t>BERRACK NO .91  ROOM NO .9 ULHASNAGAR  ULHASNAGAR MAHARASHTRA INDIA</t>
  </si>
  <si>
    <t>Flat No 154  United India Ins Apptt Mayur Vihar Phase I Delhi</t>
  </si>
  <si>
    <t>5195 CHANDRAWAL ROAD CLOCK TOWER SABZI MANDI DELHI</t>
  </si>
  <si>
    <t>208 19 CIVIL LINES STATE BANK COLONY STATION ROAD BAREILLY</t>
  </si>
  <si>
    <t>H NO.6512 POCKET C - 6 VASANT KUNJ NEW DELHI</t>
  </si>
  <si>
    <t>SIMLA HOUSE 506 B 5TH FLR NAPEANSEA ROAD MUMBAI MUMBAI MAHARASHTRA</t>
  </si>
  <si>
    <t>HOUSE NO-16 RAMESH NAGAR KARNAL KARNAL</t>
  </si>
  <si>
    <t>40\478  PARAS NAGAR PART-3 SOLA ROAD NARANPURA AHMEDABAD.</t>
  </si>
  <si>
    <t>C/O M/S OM CEMENT AGENCY E 99A MANSAROVER GARDEN NEW DELHI</t>
  </si>
  <si>
    <t>7442 DURGA PURI MANDIRWALI GALI HAIBOWAL LUDHIANA</t>
  </si>
  <si>
    <t>NISARGA DARSHAN CO OP HSG SOC FLAT NO B 216 SEC 26 PUNE</t>
  </si>
  <si>
    <t>C/O RAJHANS 1 B C ROAD BURDWAN</t>
  </si>
  <si>
    <t>3 28 3 MUKUND NIVAS MAIN ROAD POST KAUP UDUPI KARNATAKA</t>
  </si>
  <si>
    <t>12/304 VASUNDHARA . GHAZIABAD (U.P)</t>
  </si>
  <si>
    <t>12/304 VASUNDHARA . . GHAZIABAD (U.P)</t>
  </si>
  <si>
    <t>722 SECTOR-12 SONEPAT HARYANA</t>
  </si>
  <si>
    <t>1201 NAIWALA KAROL BAGH DELHI</t>
  </si>
  <si>
    <t>NR. CHORA CHITAL.</t>
  </si>
  <si>
    <t>83 SADAN PURI KANKER KHERA MEERUT CANTT</t>
  </si>
  <si>
    <t>196 SUBHASH NAGAR RAJEEV COLONY BAREILLY</t>
  </si>
  <si>
    <t>13 NILKANTA CHATTERJEE STREET P O BELGHARIA CALCUTTA</t>
  </si>
  <si>
    <t>7/174 SWAROOP NAGAR KANPUR</t>
  </si>
  <si>
    <t>3 MANSURI PARK CO OP HOU SOCIETY LTD NR. OLD SINDHI HIGH SCHOOL NARANPURA ROAD  USHMANPURA AHMEDABAD</t>
  </si>
  <si>
    <t>H NO. -155 TARUN ENCLAVE PITAMPURA DELHI</t>
  </si>
  <si>
    <t>A-301  LOTUS VRINDAVAN NEAR WISDOM ENGLISH SCHOOL VIKAS NAGAR  KIWALE  DEHU ROAD PUNE</t>
  </si>
  <si>
    <t>1201 NAI WALA KAROL BAGH NEW DELHI</t>
  </si>
  <si>
    <t>99 MOHAN NAGAR JAIN MANDIR WARD NO 35 TEHSIL HINDAUN KARAULI</t>
  </si>
  <si>
    <t>D. NO 2.72 JALARI STREET CHAPARA POST/VILLAGE SRIKAKULAM DISTRICT</t>
  </si>
  <si>
    <t>PASAARY MINERALS LTD KACHARI ROAD ROURKELA ROURKELA</t>
  </si>
  <si>
    <t>Himachal Pradesh</t>
  </si>
  <si>
    <t>Tamil Nadu</t>
  </si>
  <si>
    <t>Madhya Pradesh</t>
  </si>
  <si>
    <t>Orissa</t>
  </si>
  <si>
    <t>Ludhiana</t>
  </si>
  <si>
    <t>Ghaziabad</t>
  </si>
  <si>
    <t>141001</t>
  </si>
  <si>
    <t>110003</t>
  </si>
  <si>
    <t>110008</t>
  </si>
  <si>
    <t>201002</t>
  </si>
  <si>
    <t>110009</t>
  </si>
  <si>
    <t>110052</t>
  </si>
  <si>
    <t>110088</t>
  </si>
  <si>
    <t>201301</t>
  </si>
  <si>
    <t>176031</t>
  </si>
  <si>
    <t>110032</t>
  </si>
  <si>
    <t>110017</t>
  </si>
  <si>
    <t>530043</t>
  </si>
  <si>
    <t>533002</t>
  </si>
  <si>
    <t>388001</t>
  </si>
  <si>
    <t>361001</t>
  </si>
  <si>
    <t>210001</t>
  </si>
  <si>
    <t>629004</t>
  </si>
  <si>
    <t>124001</t>
  </si>
  <si>
    <t>474003</t>
  </si>
  <si>
    <t>221001</t>
  </si>
  <si>
    <t>243001</t>
  </si>
  <si>
    <t>421001</t>
  </si>
  <si>
    <t>110091</t>
  </si>
  <si>
    <t>400026</t>
  </si>
  <si>
    <t>132001</t>
  </si>
  <si>
    <t>380013</t>
  </si>
  <si>
    <t>411044</t>
  </si>
  <si>
    <t>713101</t>
  </si>
  <si>
    <t>574106</t>
  </si>
  <si>
    <t>201012</t>
  </si>
  <si>
    <t>131001</t>
  </si>
  <si>
    <t>365620</t>
  </si>
  <si>
    <t>250001</t>
  </si>
  <si>
    <t>700056</t>
  </si>
  <si>
    <t>208012</t>
  </si>
  <si>
    <t>412101</t>
  </si>
  <si>
    <t>322230</t>
  </si>
  <si>
    <t>532216</t>
  </si>
  <si>
    <t>769012</t>
  </si>
  <si>
    <t>Shareholding 
(2012-2013)</t>
  </si>
  <si>
    <t>Shareholding 
(31.03.2019)</t>
  </si>
  <si>
    <t>(2012-2013)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</si>
</sst>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8" x14ac:knownFonts="1">
    <font>
      <sz val="10"/>
      <name val="Arial"/>
    </font>
    <font>
      <sz val="12"/>
      <name val="Cambria"/>
      <family val="1"/>
    </font>
    <font>
      <b/>
      <sz val="12"/>
      <name val="Cambria"/>
      <family val="1"/>
    </font>
    <font>
      <sz val="11"/>
      <color indexed="8"/>
      <name val="Calibri"/>
      <family val="2"/>
    </font>
    <font>
      <sz val="8"/>
      <name val="Arial"/>
    </font>
    <font>
      <b/>
      <sz val="16"/>
      <name val="Cambria"/>
      <family val="1"/>
    </font>
    <font>
      <b/>
      <sz val="15"/>
      <name val="Cambria"/>
      <family val="1"/>
    </font>
    <font>
      <sz val="12"/>
      <color indexed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1" fillId="0" borderId="0" xfId="0" applyFont="1" applyFill="1" applyBorder="1" applyAlignment="1">
      <alignment vertical="top" wrapText="1"/>
    </xf>
    <xf numFmtId="1" fontId="1" fillId="0" borderId="0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vertical="top" wrapText="1"/>
    </xf>
    <xf numFmtId="1" fontId="2" fillId="2" borderId="5" xfId="0" applyNumberFormat="1" applyFont="1" applyFill="1" applyBorder="1" applyAlignment="1" applyProtection="1">
      <alignment horizontal="left" vertical="top" wrapText="1"/>
    </xf>
    <xf numFmtId="0" fontId="2" fillId="2" borderId="6" xfId="0" applyFont="1" applyFill="1" applyBorder="1" applyAlignment="1" applyProtection="1">
      <alignment horizontal="center" vertical="top" wrapText="1"/>
    </xf>
    <xf numFmtId="0" fontId="2" fillId="2" borderId="6" xfId="0" applyFont="1" applyFill="1" applyBorder="1" applyAlignment="1" applyProtection="1">
      <alignment horizontal="left" vertical="top" wrapText="1"/>
    </xf>
    <xf numFmtId="0" fontId="2" fillId="2" borderId="7" xfId="0" applyFont="1" applyFill="1" applyBorder="1" applyAlignment="1" applyProtection="1">
      <alignment horizontal="left" vertical="top" wrapText="1"/>
    </xf>
    <xf numFmtId="164" fontId="2" fillId="2" borderId="6" xfId="0" applyNumberFormat="1" applyFont="1" applyFill="1" applyBorder="1" applyAlignment="1" applyProtection="1">
      <alignment horizontal="right" vertical="top" wrapText="1"/>
    </xf>
    <xf numFmtId="0" fontId="1" fillId="0" borderId="8" xfId="0" applyFont="1" applyFill="1" applyBorder="1" applyAlignment="1">
      <alignment horizontal="center" vertical="top" wrapText="1"/>
    </xf>
    <xf numFmtId="1" fontId="2" fillId="0" borderId="9" xfId="0" applyNumberFormat="1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left" vertical="top" wrapText="1"/>
    </xf>
    <xf numFmtId="2" fontId="2" fillId="0" borderId="1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1" fontId="2" fillId="0" borderId="11" xfId="0" applyNumberFormat="1" applyFont="1" applyFill="1" applyBorder="1" applyAlignment="1">
      <alignment horizontal="right" vertical="top" wrapText="1"/>
    </xf>
    <xf numFmtId="1" fontId="2" fillId="0" borderId="10" xfId="0" applyNumberFormat="1" applyFont="1" applyFill="1" applyBorder="1" applyAlignment="1">
      <alignment horizontal="right" vertical="top" wrapText="1"/>
    </xf>
    <xf numFmtId="1" fontId="1" fillId="0" borderId="1" xfId="0" applyNumberFormat="1" applyFont="1" applyFill="1" applyBorder="1" applyAlignment="1">
      <alignment horizontal="right" vertical="top" wrapText="1"/>
    </xf>
    <xf numFmtId="1" fontId="1" fillId="0" borderId="2" xfId="0" applyNumberFormat="1" applyFont="1" applyFill="1" applyBorder="1" applyAlignment="1">
      <alignment horizontal="right" vertical="top" wrapText="1"/>
    </xf>
    <xf numFmtId="1" fontId="1" fillId="0" borderId="4" xfId="0" applyNumberFormat="1" applyFont="1" applyFill="1" applyBorder="1" applyAlignment="1">
      <alignment horizontal="right" vertical="top" wrapText="1"/>
    </xf>
    <xf numFmtId="1" fontId="1" fillId="0" borderId="8" xfId="0" applyNumberFormat="1" applyFont="1" applyFill="1" applyBorder="1" applyAlignment="1">
      <alignment horizontal="right" vertical="top" wrapText="1"/>
    </xf>
    <xf numFmtId="0" fontId="1" fillId="0" borderId="12" xfId="0" applyFont="1" applyFill="1" applyBorder="1" applyAlignment="1">
      <alignment horizontal="right" vertical="top" wrapText="1"/>
    </xf>
    <xf numFmtId="1" fontId="1" fillId="0" borderId="16" xfId="1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1" applyNumberFormat="1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2" fontId="2" fillId="0" borderId="1" xfId="1" applyNumberFormat="1" applyFont="1" applyFill="1" applyBorder="1" applyAlignment="1" applyProtection="1">
      <alignment horizontal="right" vertical="top" wrapText="1"/>
      <protection locked="0"/>
    </xf>
    <xf numFmtId="0" fontId="1" fillId="0" borderId="1" xfId="0" applyFont="1" applyFill="1" applyBorder="1" applyAlignment="1">
      <alignment horizontal="right" vertical="top" wrapText="1"/>
    </xf>
    <xf numFmtId="1" fontId="1" fillId="0" borderId="17" xfId="2" applyNumberFormat="1" applyFont="1" applyFill="1" applyBorder="1" applyAlignment="1" applyProtection="1">
      <alignment horizontal="left" vertical="top" wrapText="1"/>
      <protection locked="0"/>
    </xf>
    <xf numFmtId="49" fontId="1" fillId="0" borderId="2" xfId="2" applyNumberFormat="1" applyFont="1" applyFill="1" applyBorder="1" applyAlignment="1" applyProtection="1">
      <alignment vertical="top" wrapText="1"/>
      <protection locked="0"/>
    </xf>
    <xf numFmtId="49" fontId="1" fillId="0" borderId="2" xfId="2" applyNumberFormat="1" applyFont="1" applyFill="1" applyBorder="1" applyAlignment="1" applyProtection="1">
      <alignment horizontal="left" vertical="top" wrapText="1"/>
      <protection locked="0"/>
    </xf>
    <xf numFmtId="1" fontId="1" fillId="0" borderId="2" xfId="2" applyNumberFormat="1" applyFont="1" applyFill="1" applyBorder="1" applyAlignment="1" applyProtection="1">
      <alignment vertical="top" wrapText="1"/>
      <protection locked="0"/>
    </xf>
    <xf numFmtId="2" fontId="2" fillId="0" borderId="2" xfId="2" applyNumberFormat="1" applyFont="1" applyFill="1" applyBorder="1" applyAlignment="1" applyProtection="1">
      <alignment horizontal="right" vertical="top" wrapText="1"/>
      <protection locked="0"/>
    </xf>
    <xf numFmtId="0" fontId="1" fillId="0" borderId="2" xfId="0" applyFont="1" applyFill="1" applyBorder="1" applyAlignment="1">
      <alignment horizontal="right" vertical="top" wrapText="1"/>
    </xf>
    <xf numFmtId="0" fontId="1" fillId="0" borderId="17" xfId="0" applyFont="1" applyFill="1" applyBorder="1" applyAlignment="1">
      <alignment vertical="top" wrapText="1"/>
    </xf>
    <xf numFmtId="1" fontId="1" fillId="0" borderId="17" xfId="1" applyNumberFormat="1" applyFont="1" applyFill="1" applyBorder="1" applyAlignment="1" applyProtection="1">
      <alignment horizontal="left" vertical="top" wrapText="1"/>
      <protection locked="0"/>
    </xf>
    <xf numFmtId="49" fontId="1" fillId="0" borderId="2" xfId="1" applyNumberFormat="1" applyFont="1" applyFill="1" applyBorder="1" applyAlignment="1" applyProtection="1">
      <alignment horizontal="left" vertical="top" wrapText="1"/>
      <protection locked="0"/>
    </xf>
    <xf numFmtId="0" fontId="1" fillId="0" borderId="2" xfId="0" applyFont="1" applyFill="1" applyBorder="1" applyAlignment="1" applyProtection="1">
      <alignment horizontal="left" vertical="top" wrapText="1"/>
      <protection locked="0"/>
    </xf>
    <xf numFmtId="49" fontId="1" fillId="0" borderId="2" xfId="0" applyNumberFormat="1" applyFont="1" applyFill="1" applyBorder="1" applyAlignment="1" applyProtection="1">
      <alignment horizontal="left" vertical="top" wrapText="1"/>
      <protection locked="0"/>
    </xf>
    <xf numFmtId="2" fontId="2" fillId="0" borderId="2" xfId="1" applyNumberFormat="1" applyFont="1" applyFill="1" applyBorder="1" applyAlignment="1" applyProtection="1">
      <alignment horizontal="right" vertical="top" wrapText="1"/>
      <protection locked="0"/>
    </xf>
    <xf numFmtId="1" fontId="1" fillId="0" borderId="18" xfId="2" applyNumberFormat="1" applyFont="1" applyFill="1" applyBorder="1" applyAlignment="1" applyProtection="1">
      <alignment horizontal="left" vertical="top" wrapText="1"/>
      <protection locked="0"/>
    </xf>
    <xf numFmtId="49" fontId="1" fillId="0" borderId="8" xfId="2" applyNumberFormat="1" applyFont="1" applyFill="1" applyBorder="1" applyAlignment="1" applyProtection="1">
      <alignment vertical="top" wrapText="1"/>
      <protection locked="0"/>
    </xf>
    <xf numFmtId="49" fontId="1" fillId="0" borderId="8" xfId="2" applyNumberFormat="1" applyFont="1" applyFill="1" applyBorder="1" applyAlignment="1" applyProtection="1">
      <alignment horizontal="left" vertical="top" wrapText="1"/>
      <protection locked="0"/>
    </xf>
    <xf numFmtId="1" fontId="1" fillId="0" borderId="8" xfId="2" applyNumberFormat="1" applyFont="1" applyFill="1" applyBorder="1" applyAlignment="1" applyProtection="1">
      <alignment vertical="top" wrapText="1"/>
      <protection locked="0"/>
    </xf>
    <xf numFmtId="2" fontId="2" fillId="0" borderId="8" xfId="2" applyNumberFormat="1" applyFont="1" applyFill="1" applyBorder="1" applyAlignment="1" applyProtection="1">
      <alignment horizontal="right" vertical="top" wrapText="1"/>
      <protection locked="0"/>
    </xf>
    <xf numFmtId="0" fontId="1" fillId="0" borderId="8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</cellXfs>
  <cellStyles count="3">
    <cellStyle name="Normal" xfId="0" builtinId="0"/>
    <cellStyle name="Normal 3" xfId="1"/>
    <cellStyle name="Normal 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40\blb-data\BLB%20data\BLB%20LIMITED\IEPF%20Transfer-BLB%20Limited\5_IEPF%20TRANSFER-2008-09-FINAL%20DIVIDEND%20-%2005988510000432\Shares\IEPF%20-%204%20-%202008-2009\2008-2009\Form%20IEPF-4%20-%202008-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40\blb-data\BLB%20data\BLB%20LIMITED\5INV%20UPLOADING\FORM%205%20INV-8TH\Form%205%20INV_2011-2012\InvestorDetailExcel_2011-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2" t="str">
            <v>INDIA</v>
          </cell>
        </row>
        <row r="3">
          <cell r="A3" t="str">
            <v>AFGHANISTAN</v>
          </cell>
        </row>
        <row r="4">
          <cell r="A4" t="str">
            <v>ALAND ISLANDS</v>
          </cell>
        </row>
        <row r="5">
          <cell r="A5" t="str">
            <v>ALBANIA</v>
          </cell>
        </row>
        <row r="6">
          <cell r="A6" t="str">
            <v>ALGERIA</v>
          </cell>
        </row>
        <row r="7">
          <cell r="A7" t="str">
            <v>AMERICAN SAMOA</v>
          </cell>
        </row>
        <row r="8">
          <cell r="A8" t="str">
            <v>ANDORRA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1">
          <cell r="AN1" t="str">
            <v>Amount for unclaimed and unpaid dividend</v>
          </cell>
        </row>
        <row r="2">
          <cell r="AN2" t="str">
            <v>Amount for matured deposits</v>
          </cell>
        </row>
        <row r="3">
          <cell r="AN3" t="str">
            <v>Amount for matured debentures</v>
          </cell>
        </row>
        <row r="4">
          <cell r="AN4" t="str">
            <v>Amount for application money due for refund</v>
          </cell>
        </row>
        <row r="5">
          <cell r="AN5" t="str">
            <v>Interest on unclaimed and unpaid dividend</v>
          </cell>
        </row>
        <row r="6">
          <cell r="AN6" t="str">
            <v>Interest on matured debentures</v>
          </cell>
        </row>
        <row r="7">
          <cell r="AN7" t="str">
            <v>Interest on matured deposits</v>
          </cell>
        </row>
        <row r="8">
          <cell r="AN8" t="str">
            <v>Interest on application money due for refund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tabSelected="1" topLeftCell="F1" workbookViewId="0">
      <pane ySplit="5" topLeftCell="A60" activePane="bottomLeft" state="frozen"/>
      <selection activeCell="BF1" sqref="BF1"/>
      <selection pane="bottomLeft" activeCell="D14" sqref="D14"/>
    </sheetView>
  </sheetViews>
  <sheetFormatPr defaultRowHeight="15.75" x14ac:dyDescent="0.2"/>
  <cols>
    <col min="1" max="1" width="21.85546875" style="5" customWidth="1"/>
    <col min="2" max="2" width="18.5703125" style="1" customWidth="1"/>
    <col min="3" max="3" width="24.7109375" style="1" bestFit="1" customWidth="1"/>
    <col min="4" max="4" width="16.28515625" style="1" customWidth="1"/>
    <col min="5" max="5" width="57.85546875" style="1" customWidth="1"/>
    <col min="6" max="6" width="9.7109375" style="1" bestFit="1" customWidth="1"/>
    <col min="7" max="7" width="19.42578125" style="1" bestFit="1" customWidth="1"/>
    <col min="8" max="8" width="18.5703125" style="1" bestFit="1" customWidth="1"/>
    <col min="9" max="9" width="9" style="1" bestFit="1" customWidth="1"/>
    <col min="10" max="10" width="15.5703125" style="1" customWidth="1"/>
    <col min="11" max="11" width="15.85546875" style="1" customWidth="1"/>
    <col min="12" max="12" width="16.140625" style="1" customWidth="1"/>
    <col min="13" max="13" width="17" style="1" bestFit="1" customWidth="1"/>
    <col min="14" max="16384" width="9.140625" style="1"/>
  </cols>
  <sheetData>
    <row r="2" spans="1:13" s="20" customFormat="1" ht="20.25" x14ac:dyDescent="0.2">
      <c r="A2" s="52" t="s">
        <v>52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16.5" thickBot="1" x14ac:dyDescent="0.25"/>
    <row r="4" spans="1:13" ht="19.5" thickBot="1" x14ac:dyDescent="0.25">
      <c r="A4" s="53" t="s">
        <v>274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5"/>
    </row>
    <row r="5" spans="1:13" ht="49.5" customHeight="1" thickBot="1" x14ac:dyDescent="0.25">
      <c r="A5" s="10" t="s">
        <v>0</v>
      </c>
      <c r="B5" s="11" t="s">
        <v>2</v>
      </c>
      <c r="C5" s="11" t="s">
        <v>3</v>
      </c>
      <c r="D5" s="11" t="s">
        <v>4</v>
      </c>
      <c r="E5" s="11" t="s">
        <v>5</v>
      </c>
      <c r="F5" s="12" t="s">
        <v>6</v>
      </c>
      <c r="G5" s="12" t="s">
        <v>7</v>
      </c>
      <c r="H5" s="12" t="s">
        <v>8</v>
      </c>
      <c r="I5" s="13" t="s">
        <v>9</v>
      </c>
      <c r="J5" s="14" t="s">
        <v>1</v>
      </c>
      <c r="K5" s="12" t="s">
        <v>272</v>
      </c>
      <c r="L5" s="12" t="s">
        <v>273</v>
      </c>
      <c r="M5" s="12" t="s">
        <v>51</v>
      </c>
    </row>
    <row r="6" spans="1:13" s="8" customFormat="1" ht="32.1" customHeight="1" x14ac:dyDescent="0.2">
      <c r="A6" s="28">
        <v>2280</v>
      </c>
      <c r="B6" s="29" t="s">
        <v>12</v>
      </c>
      <c r="C6" s="30"/>
      <c r="D6" s="30" t="s">
        <v>13</v>
      </c>
      <c r="E6" s="30" t="s">
        <v>172</v>
      </c>
      <c r="F6" s="3" t="s">
        <v>10</v>
      </c>
      <c r="G6" s="31" t="s">
        <v>41</v>
      </c>
      <c r="H6" s="31" t="s">
        <v>231</v>
      </c>
      <c r="I6" s="29" t="s">
        <v>233</v>
      </c>
      <c r="J6" s="32">
        <v>100</v>
      </c>
      <c r="K6" s="23">
        <f>J6*10</f>
        <v>1000</v>
      </c>
      <c r="L6" s="33">
        <v>1000</v>
      </c>
      <c r="M6" s="6">
        <v>1000</v>
      </c>
    </row>
    <row r="7" spans="1:13" s="8" customFormat="1" ht="32.1" customHeight="1" x14ac:dyDescent="0.2">
      <c r="A7" s="34">
        <v>3140</v>
      </c>
      <c r="B7" s="35" t="s">
        <v>83</v>
      </c>
      <c r="C7" s="35"/>
      <c r="D7" s="36" t="s">
        <v>84</v>
      </c>
      <c r="E7" s="35" t="s">
        <v>173</v>
      </c>
      <c r="F7" s="4" t="s">
        <v>10</v>
      </c>
      <c r="G7" s="37" t="s">
        <v>17</v>
      </c>
      <c r="H7" s="37" t="s">
        <v>31</v>
      </c>
      <c r="I7" s="36" t="s">
        <v>234</v>
      </c>
      <c r="J7" s="38">
        <v>10</v>
      </c>
      <c r="K7" s="24">
        <f>J7*10</f>
        <v>100</v>
      </c>
      <c r="L7" s="39">
        <v>100</v>
      </c>
      <c r="M7" s="7">
        <v>100</v>
      </c>
    </row>
    <row r="8" spans="1:13" s="8" customFormat="1" ht="32.1" customHeight="1" x14ac:dyDescent="0.2">
      <c r="A8" s="34">
        <v>3425</v>
      </c>
      <c r="B8" s="35" t="s">
        <v>85</v>
      </c>
      <c r="C8" s="35"/>
      <c r="D8" s="36" t="s">
        <v>86</v>
      </c>
      <c r="E8" s="35" t="s">
        <v>174</v>
      </c>
      <c r="F8" s="4" t="s">
        <v>10</v>
      </c>
      <c r="G8" s="37" t="s">
        <v>17</v>
      </c>
      <c r="H8" s="37"/>
      <c r="I8" s="36" t="s">
        <v>235</v>
      </c>
      <c r="J8" s="38">
        <v>600</v>
      </c>
      <c r="K8" s="24">
        <f>J8*10</f>
        <v>6000</v>
      </c>
      <c r="L8" s="39">
        <v>6000</v>
      </c>
      <c r="M8" s="7">
        <v>6000</v>
      </c>
    </row>
    <row r="9" spans="1:13" s="8" customFormat="1" ht="32.1" customHeight="1" x14ac:dyDescent="0.2">
      <c r="A9" s="34">
        <v>3697</v>
      </c>
      <c r="B9" s="35" t="s">
        <v>84</v>
      </c>
      <c r="C9" s="35"/>
      <c r="D9" s="36" t="s">
        <v>20</v>
      </c>
      <c r="E9" s="35" t="s">
        <v>175</v>
      </c>
      <c r="F9" s="4" t="s">
        <v>10</v>
      </c>
      <c r="G9" s="37" t="s">
        <v>27</v>
      </c>
      <c r="H9" s="37" t="s">
        <v>232</v>
      </c>
      <c r="I9" s="36" t="s">
        <v>236</v>
      </c>
      <c r="J9" s="38">
        <v>30</v>
      </c>
      <c r="K9" s="24">
        <f t="shared" ref="K9:K62" si="0">J9*10</f>
        <v>300</v>
      </c>
      <c r="L9" s="39">
        <v>300</v>
      </c>
      <c r="M9" s="7">
        <v>300</v>
      </c>
    </row>
    <row r="10" spans="1:13" s="8" customFormat="1" ht="32.1" customHeight="1" x14ac:dyDescent="0.2">
      <c r="A10" s="34">
        <v>4020</v>
      </c>
      <c r="B10" s="35" t="s">
        <v>18</v>
      </c>
      <c r="C10" s="35" t="s">
        <v>87</v>
      </c>
      <c r="D10" s="36" t="s">
        <v>44</v>
      </c>
      <c r="E10" s="35" t="s">
        <v>176</v>
      </c>
      <c r="F10" s="4" t="s">
        <v>10</v>
      </c>
      <c r="G10" s="37" t="s">
        <v>17</v>
      </c>
      <c r="H10" s="37"/>
      <c r="I10" s="36" t="s">
        <v>237</v>
      </c>
      <c r="J10" s="38">
        <v>10</v>
      </c>
      <c r="K10" s="24">
        <f t="shared" si="0"/>
        <v>100</v>
      </c>
      <c r="L10" s="39">
        <v>100</v>
      </c>
      <c r="M10" s="7">
        <v>100</v>
      </c>
    </row>
    <row r="11" spans="1:13" s="8" customFormat="1" ht="32.1" customHeight="1" x14ac:dyDescent="0.2">
      <c r="A11" s="34">
        <v>4035</v>
      </c>
      <c r="B11" s="35" t="s">
        <v>88</v>
      </c>
      <c r="C11" s="35" t="s">
        <v>89</v>
      </c>
      <c r="D11" s="36" t="s">
        <v>28</v>
      </c>
      <c r="E11" s="35" t="s">
        <v>177</v>
      </c>
      <c r="F11" s="4" t="s">
        <v>10</v>
      </c>
      <c r="G11" s="37" t="s">
        <v>17</v>
      </c>
      <c r="H11" s="37"/>
      <c r="I11" s="36" t="s">
        <v>238</v>
      </c>
      <c r="J11" s="38">
        <v>120</v>
      </c>
      <c r="K11" s="24">
        <f t="shared" si="0"/>
        <v>1200</v>
      </c>
      <c r="L11" s="39">
        <v>1200</v>
      </c>
      <c r="M11" s="7">
        <v>1200</v>
      </c>
    </row>
    <row r="12" spans="1:13" s="8" customFormat="1" ht="32.1" customHeight="1" x14ac:dyDescent="0.2">
      <c r="A12" s="34">
        <v>5587</v>
      </c>
      <c r="B12" s="35" t="s">
        <v>90</v>
      </c>
      <c r="C12" s="35" t="s">
        <v>89</v>
      </c>
      <c r="D12" s="36" t="s">
        <v>91</v>
      </c>
      <c r="E12" s="35" t="s">
        <v>178</v>
      </c>
      <c r="F12" s="4" t="s">
        <v>10</v>
      </c>
      <c r="G12" s="37" t="s">
        <v>17</v>
      </c>
      <c r="H12" s="37"/>
      <c r="I12" s="36" t="s">
        <v>32</v>
      </c>
      <c r="J12" s="38">
        <v>0.1</v>
      </c>
      <c r="K12" s="24">
        <f t="shared" si="0"/>
        <v>1</v>
      </c>
      <c r="L12" s="39">
        <v>1</v>
      </c>
      <c r="M12" s="7">
        <v>1</v>
      </c>
    </row>
    <row r="13" spans="1:13" s="8" customFormat="1" ht="32.1" customHeight="1" x14ac:dyDescent="0.2">
      <c r="A13" s="34">
        <v>6739</v>
      </c>
      <c r="B13" s="35" t="s">
        <v>92</v>
      </c>
      <c r="C13" s="35"/>
      <c r="D13" s="36" t="s">
        <v>49</v>
      </c>
      <c r="E13" s="35" t="s">
        <v>179</v>
      </c>
      <c r="F13" s="4" t="s">
        <v>10</v>
      </c>
      <c r="G13" s="37" t="s">
        <v>17</v>
      </c>
      <c r="H13" s="37"/>
      <c r="I13" s="36" t="s">
        <v>239</v>
      </c>
      <c r="J13" s="38">
        <v>0.1</v>
      </c>
      <c r="K13" s="24">
        <f t="shared" si="0"/>
        <v>1</v>
      </c>
      <c r="L13" s="39">
        <v>1</v>
      </c>
      <c r="M13" s="7">
        <v>1</v>
      </c>
    </row>
    <row r="14" spans="1:13" s="8" customFormat="1" ht="32.1" customHeight="1" x14ac:dyDescent="0.2">
      <c r="A14" s="34" t="str">
        <f>"1201410000007351"</f>
        <v>1201410000007351</v>
      </c>
      <c r="B14" s="35" t="s">
        <v>93</v>
      </c>
      <c r="C14" s="35" t="s">
        <v>20</v>
      </c>
      <c r="D14" s="36" t="s">
        <v>94</v>
      </c>
      <c r="E14" s="35" t="s">
        <v>180</v>
      </c>
      <c r="F14" s="4" t="s">
        <v>10</v>
      </c>
      <c r="G14" s="37" t="s">
        <v>17</v>
      </c>
      <c r="H14" s="37"/>
      <c r="I14" s="36" t="s">
        <v>237</v>
      </c>
      <c r="J14" s="38">
        <v>0.1</v>
      </c>
      <c r="K14" s="24">
        <f t="shared" si="0"/>
        <v>1</v>
      </c>
      <c r="L14" s="39">
        <v>1</v>
      </c>
      <c r="M14" s="7">
        <v>1</v>
      </c>
    </row>
    <row r="15" spans="1:13" s="8" customFormat="1" ht="32.1" customHeight="1" x14ac:dyDescent="0.2">
      <c r="A15" s="40" t="str">
        <f>"1201910100348728"</f>
        <v>1201910100348728</v>
      </c>
      <c r="B15" s="35" t="s">
        <v>15</v>
      </c>
      <c r="C15" s="35" t="s">
        <v>20</v>
      </c>
      <c r="D15" s="36" t="s">
        <v>24</v>
      </c>
      <c r="E15" s="35" t="s">
        <v>181</v>
      </c>
      <c r="F15" s="4" t="s">
        <v>10</v>
      </c>
      <c r="G15" s="37" t="s">
        <v>17</v>
      </c>
      <c r="H15" s="37"/>
      <c r="I15" s="36" t="s">
        <v>34</v>
      </c>
      <c r="J15" s="38">
        <v>5</v>
      </c>
      <c r="K15" s="24">
        <f t="shared" si="0"/>
        <v>50</v>
      </c>
      <c r="L15" s="39">
        <v>50</v>
      </c>
      <c r="M15" s="7">
        <v>50</v>
      </c>
    </row>
    <row r="16" spans="1:13" s="8" customFormat="1" ht="32.1" customHeight="1" x14ac:dyDescent="0.2">
      <c r="A16" s="34">
        <v>1201910100470290</v>
      </c>
      <c r="B16" s="35" t="s">
        <v>95</v>
      </c>
      <c r="C16" s="35" t="s">
        <v>20</v>
      </c>
      <c r="D16" s="36" t="s">
        <v>44</v>
      </c>
      <c r="E16" s="35" t="s">
        <v>182</v>
      </c>
      <c r="F16" s="4" t="s">
        <v>10</v>
      </c>
      <c r="G16" s="37" t="s">
        <v>17</v>
      </c>
      <c r="H16" s="37"/>
      <c r="I16" s="36" t="s">
        <v>22</v>
      </c>
      <c r="J16" s="38">
        <v>0.1</v>
      </c>
      <c r="K16" s="24">
        <f t="shared" si="0"/>
        <v>1</v>
      </c>
      <c r="L16" s="39">
        <v>1</v>
      </c>
      <c r="M16" s="7">
        <v>1</v>
      </c>
    </row>
    <row r="17" spans="1:13" s="8" customFormat="1" ht="32.1" customHeight="1" x14ac:dyDescent="0.2">
      <c r="A17" s="34">
        <v>1201910100491230</v>
      </c>
      <c r="B17" s="35" t="s">
        <v>96</v>
      </c>
      <c r="C17" s="35"/>
      <c r="D17" s="36" t="s">
        <v>97</v>
      </c>
      <c r="E17" s="35" t="s">
        <v>183</v>
      </c>
      <c r="F17" s="4" t="s">
        <v>10</v>
      </c>
      <c r="G17" s="37" t="s">
        <v>27</v>
      </c>
      <c r="H17" s="37"/>
      <c r="I17" s="36" t="s">
        <v>240</v>
      </c>
      <c r="J17" s="38">
        <v>80</v>
      </c>
      <c r="K17" s="24">
        <f t="shared" si="0"/>
        <v>800</v>
      </c>
      <c r="L17" s="39">
        <v>800</v>
      </c>
      <c r="M17" s="7">
        <v>800</v>
      </c>
    </row>
    <row r="18" spans="1:13" s="8" customFormat="1" ht="32.1" customHeight="1" x14ac:dyDescent="0.2">
      <c r="A18" s="40" t="str">
        <f>"1201910100767611"</f>
        <v>1201910100767611</v>
      </c>
      <c r="B18" s="35" t="s">
        <v>98</v>
      </c>
      <c r="C18" s="35"/>
      <c r="D18" s="36" t="s">
        <v>99</v>
      </c>
      <c r="E18" s="35" t="s">
        <v>184</v>
      </c>
      <c r="F18" s="4" t="s">
        <v>10</v>
      </c>
      <c r="G18" s="37" t="s">
        <v>227</v>
      </c>
      <c r="H18" s="37"/>
      <c r="I18" s="36" t="s">
        <v>241</v>
      </c>
      <c r="J18" s="38">
        <v>20</v>
      </c>
      <c r="K18" s="24">
        <f t="shared" si="0"/>
        <v>200</v>
      </c>
      <c r="L18" s="39">
        <v>200</v>
      </c>
      <c r="M18" s="7">
        <v>200</v>
      </c>
    </row>
    <row r="19" spans="1:13" s="8" customFormat="1" ht="32.1" customHeight="1" x14ac:dyDescent="0.2">
      <c r="A19" s="40" t="str">
        <f>"1201910101450881"</f>
        <v>1201910101450881</v>
      </c>
      <c r="B19" s="35" t="s">
        <v>100</v>
      </c>
      <c r="C19" s="35"/>
      <c r="D19" s="36" t="s">
        <v>26</v>
      </c>
      <c r="E19" s="35" t="s">
        <v>185</v>
      </c>
      <c r="F19" s="4" t="s">
        <v>10</v>
      </c>
      <c r="G19" s="37" t="s">
        <v>17</v>
      </c>
      <c r="H19" s="37"/>
      <c r="I19" s="36" t="s">
        <v>47</v>
      </c>
      <c r="J19" s="38">
        <v>500</v>
      </c>
      <c r="K19" s="24">
        <f t="shared" si="0"/>
        <v>5000</v>
      </c>
      <c r="L19" s="39">
        <v>65403</v>
      </c>
      <c r="M19" s="7">
        <v>5000</v>
      </c>
    </row>
    <row r="20" spans="1:13" s="8" customFormat="1" ht="32.1" customHeight="1" x14ac:dyDescent="0.2">
      <c r="A20" s="40" t="str">
        <f>"1201910101967391"</f>
        <v>1201910101967391</v>
      </c>
      <c r="B20" s="35" t="s">
        <v>101</v>
      </c>
      <c r="C20" s="35"/>
      <c r="D20" s="36" t="s">
        <v>102</v>
      </c>
      <c r="E20" s="35" t="s">
        <v>186</v>
      </c>
      <c r="F20" s="4" t="s">
        <v>10</v>
      </c>
      <c r="G20" s="37" t="s">
        <v>17</v>
      </c>
      <c r="H20" s="37"/>
      <c r="I20" s="36" t="s">
        <v>242</v>
      </c>
      <c r="J20" s="38">
        <v>5</v>
      </c>
      <c r="K20" s="24">
        <f t="shared" si="0"/>
        <v>50</v>
      </c>
      <c r="L20" s="39">
        <v>50</v>
      </c>
      <c r="M20" s="7">
        <v>50</v>
      </c>
    </row>
    <row r="21" spans="1:13" s="8" customFormat="1" ht="32.1" customHeight="1" x14ac:dyDescent="0.2">
      <c r="A21" s="40" t="str">
        <f>"1202060000005891"</f>
        <v>1202060000005891</v>
      </c>
      <c r="B21" s="35" t="s">
        <v>42</v>
      </c>
      <c r="C21" s="35"/>
      <c r="D21" s="36" t="s">
        <v>42</v>
      </c>
      <c r="E21" s="35" t="s">
        <v>187</v>
      </c>
      <c r="F21" s="4" t="s">
        <v>10</v>
      </c>
      <c r="G21" s="37" t="s">
        <v>17</v>
      </c>
      <c r="H21" s="37"/>
      <c r="I21" s="36" t="s">
        <v>243</v>
      </c>
      <c r="J21" s="38">
        <v>0.1</v>
      </c>
      <c r="K21" s="24">
        <f t="shared" si="0"/>
        <v>1</v>
      </c>
      <c r="L21" s="39">
        <v>1</v>
      </c>
      <c r="M21" s="7">
        <v>1</v>
      </c>
    </row>
    <row r="22" spans="1:13" s="8" customFormat="1" ht="32.1" customHeight="1" x14ac:dyDescent="0.2">
      <c r="A22" s="40" t="str">
        <f>"1202230000015496"</f>
        <v>1202230000015496</v>
      </c>
      <c r="B22" s="35" t="s">
        <v>103</v>
      </c>
      <c r="C22" s="35"/>
      <c r="D22" s="36" t="s">
        <v>104</v>
      </c>
      <c r="E22" s="35" t="s">
        <v>188</v>
      </c>
      <c r="F22" s="4" t="s">
        <v>10</v>
      </c>
      <c r="G22" s="37" t="s">
        <v>45</v>
      </c>
      <c r="H22" s="37"/>
      <c r="I22" s="36" t="s">
        <v>244</v>
      </c>
      <c r="J22" s="38">
        <v>50</v>
      </c>
      <c r="K22" s="24">
        <f t="shared" si="0"/>
        <v>500</v>
      </c>
      <c r="L22" s="39">
        <v>500</v>
      </c>
      <c r="M22" s="7">
        <v>500</v>
      </c>
    </row>
    <row r="23" spans="1:13" s="8" customFormat="1" ht="32.1" customHeight="1" x14ac:dyDescent="0.2">
      <c r="A23" s="40" t="str">
        <f>"1202230000016067"</f>
        <v>1202230000016067</v>
      </c>
      <c r="B23" s="35" t="s">
        <v>105</v>
      </c>
      <c r="C23" s="35"/>
      <c r="D23" s="36" t="s">
        <v>106</v>
      </c>
      <c r="E23" s="35" t="s">
        <v>189</v>
      </c>
      <c r="F23" s="4" t="s">
        <v>10</v>
      </c>
      <c r="G23" s="37" t="s">
        <v>45</v>
      </c>
      <c r="H23" s="37"/>
      <c r="I23" s="36" t="s">
        <v>245</v>
      </c>
      <c r="J23" s="38">
        <v>10</v>
      </c>
      <c r="K23" s="24">
        <f t="shared" si="0"/>
        <v>100</v>
      </c>
      <c r="L23" s="39">
        <v>100</v>
      </c>
      <c r="M23" s="7">
        <v>100</v>
      </c>
    </row>
    <row r="24" spans="1:13" s="8" customFormat="1" ht="32.1" customHeight="1" x14ac:dyDescent="0.2">
      <c r="A24" s="40" t="str">
        <f>"1202680000107861"</f>
        <v>1202680000107861</v>
      </c>
      <c r="B24" s="35" t="s">
        <v>107</v>
      </c>
      <c r="C24" s="35" t="s">
        <v>108</v>
      </c>
      <c r="D24" s="36" t="s">
        <v>109</v>
      </c>
      <c r="E24" s="35" t="s">
        <v>190</v>
      </c>
      <c r="F24" s="4" t="s">
        <v>10</v>
      </c>
      <c r="G24" s="37" t="s">
        <v>29</v>
      </c>
      <c r="H24" s="37"/>
      <c r="I24" s="36" t="s">
        <v>246</v>
      </c>
      <c r="J24" s="38">
        <v>20</v>
      </c>
      <c r="K24" s="24">
        <f t="shared" si="0"/>
        <v>200</v>
      </c>
      <c r="L24" s="39">
        <v>200</v>
      </c>
      <c r="M24" s="7">
        <v>200</v>
      </c>
    </row>
    <row r="25" spans="1:13" s="8" customFormat="1" ht="32.1" customHeight="1" x14ac:dyDescent="0.2">
      <c r="A25" s="34">
        <v>1203320002092100</v>
      </c>
      <c r="B25" s="35" t="s">
        <v>110</v>
      </c>
      <c r="C25" s="35" t="s">
        <v>35</v>
      </c>
      <c r="D25" s="36" t="s">
        <v>111</v>
      </c>
      <c r="E25" s="35" t="s">
        <v>191</v>
      </c>
      <c r="F25" s="4" t="s">
        <v>10</v>
      </c>
      <c r="G25" s="37" t="s">
        <v>29</v>
      </c>
      <c r="H25" s="37"/>
      <c r="I25" s="36" t="s">
        <v>247</v>
      </c>
      <c r="J25" s="38">
        <v>100</v>
      </c>
      <c r="K25" s="24">
        <f t="shared" si="0"/>
        <v>1000</v>
      </c>
      <c r="L25" s="39">
        <v>1000</v>
      </c>
      <c r="M25" s="7">
        <v>1000</v>
      </c>
    </row>
    <row r="26" spans="1:13" s="8" customFormat="1" ht="32.1" customHeight="1" x14ac:dyDescent="0.2">
      <c r="A26" s="40" t="str">
        <f>"1203410000362778"</f>
        <v>1203410000362778</v>
      </c>
      <c r="B26" s="35" t="s">
        <v>25</v>
      </c>
      <c r="C26" s="35" t="s">
        <v>20</v>
      </c>
      <c r="D26" s="36" t="s">
        <v>28</v>
      </c>
      <c r="E26" s="35" t="s">
        <v>192</v>
      </c>
      <c r="F26" s="4" t="s">
        <v>10</v>
      </c>
      <c r="G26" s="37" t="s">
        <v>27</v>
      </c>
      <c r="H26" s="37"/>
      <c r="I26" s="36" t="s">
        <v>248</v>
      </c>
      <c r="J26" s="38">
        <v>5</v>
      </c>
      <c r="K26" s="24">
        <f t="shared" si="0"/>
        <v>50</v>
      </c>
      <c r="L26" s="39">
        <v>50</v>
      </c>
      <c r="M26" s="7">
        <v>50</v>
      </c>
    </row>
    <row r="27" spans="1:13" s="8" customFormat="1" ht="32.1" customHeight="1" x14ac:dyDescent="0.2">
      <c r="A27" s="40" t="str">
        <f>"1204470004198671"</f>
        <v>1204470004198671</v>
      </c>
      <c r="B27" s="35" t="s">
        <v>112</v>
      </c>
      <c r="C27" s="35"/>
      <c r="D27" s="36" t="s">
        <v>113</v>
      </c>
      <c r="E27" s="35" t="s">
        <v>193</v>
      </c>
      <c r="F27" s="4" t="s">
        <v>10</v>
      </c>
      <c r="G27" s="37" t="s">
        <v>228</v>
      </c>
      <c r="H27" s="37"/>
      <c r="I27" s="36" t="s">
        <v>249</v>
      </c>
      <c r="J27" s="38">
        <v>101</v>
      </c>
      <c r="K27" s="24">
        <f t="shared" si="0"/>
        <v>1010</v>
      </c>
      <c r="L27" s="39">
        <v>902</v>
      </c>
      <c r="M27" s="7">
        <v>902</v>
      </c>
    </row>
    <row r="28" spans="1:13" s="8" customFormat="1" ht="32.1" customHeight="1" x14ac:dyDescent="0.2">
      <c r="A28" s="34">
        <v>1205820000013070</v>
      </c>
      <c r="B28" s="35" t="s">
        <v>114</v>
      </c>
      <c r="C28" s="35" t="s">
        <v>33</v>
      </c>
      <c r="D28" s="36" t="s">
        <v>115</v>
      </c>
      <c r="E28" s="35" t="s">
        <v>194</v>
      </c>
      <c r="F28" s="4" t="s">
        <v>10</v>
      </c>
      <c r="G28" s="37" t="s">
        <v>14</v>
      </c>
      <c r="H28" s="37"/>
      <c r="I28" s="36" t="s">
        <v>250</v>
      </c>
      <c r="J28" s="38">
        <v>5</v>
      </c>
      <c r="K28" s="24">
        <f t="shared" si="0"/>
        <v>50</v>
      </c>
      <c r="L28" s="39">
        <v>50</v>
      </c>
      <c r="M28" s="7">
        <v>50</v>
      </c>
    </row>
    <row r="29" spans="1:13" s="8" customFormat="1" ht="32.1" customHeight="1" x14ac:dyDescent="0.2">
      <c r="A29" s="40" t="str">
        <f>"1205860000015631"</f>
        <v>1205860000015631</v>
      </c>
      <c r="B29" s="35" t="s">
        <v>116</v>
      </c>
      <c r="C29" s="35" t="s">
        <v>117</v>
      </c>
      <c r="D29" s="36" t="s">
        <v>118</v>
      </c>
      <c r="E29" s="35" t="s">
        <v>195</v>
      </c>
      <c r="F29" s="4" t="s">
        <v>10</v>
      </c>
      <c r="G29" s="37" t="s">
        <v>229</v>
      </c>
      <c r="H29" s="37"/>
      <c r="I29" s="36" t="s">
        <v>251</v>
      </c>
      <c r="J29" s="38">
        <v>100</v>
      </c>
      <c r="K29" s="24">
        <f t="shared" si="0"/>
        <v>1000</v>
      </c>
      <c r="L29" s="39">
        <v>1000</v>
      </c>
      <c r="M29" s="7">
        <v>1000</v>
      </c>
    </row>
    <row r="30" spans="1:13" s="8" customFormat="1" ht="32.1" customHeight="1" x14ac:dyDescent="0.2">
      <c r="A30" s="40" t="str">
        <f>"1205910000000512"</f>
        <v>1205910000000512</v>
      </c>
      <c r="B30" s="35" t="s">
        <v>119</v>
      </c>
      <c r="C30" s="35"/>
      <c r="D30" s="36" t="s">
        <v>20</v>
      </c>
      <c r="E30" s="35" t="s">
        <v>196</v>
      </c>
      <c r="F30" s="4" t="s">
        <v>10</v>
      </c>
      <c r="G30" s="37" t="s">
        <v>27</v>
      </c>
      <c r="H30" s="37"/>
      <c r="I30" s="36" t="s">
        <v>252</v>
      </c>
      <c r="J30" s="38">
        <v>30</v>
      </c>
      <c r="K30" s="24">
        <f t="shared" si="0"/>
        <v>300</v>
      </c>
      <c r="L30" s="39">
        <v>300</v>
      </c>
      <c r="M30" s="7">
        <v>300</v>
      </c>
    </row>
    <row r="31" spans="1:13" s="8" customFormat="1" ht="32.1" customHeight="1" x14ac:dyDescent="0.2">
      <c r="A31" s="40" t="str">
        <f>"1206120000279621"</f>
        <v>1206120000279621</v>
      </c>
      <c r="B31" s="35" t="s">
        <v>120</v>
      </c>
      <c r="C31" s="35"/>
      <c r="D31" s="36" t="s">
        <v>121</v>
      </c>
      <c r="E31" s="35" t="s">
        <v>197</v>
      </c>
      <c r="F31" s="4" t="s">
        <v>10</v>
      </c>
      <c r="G31" s="37" t="s">
        <v>27</v>
      </c>
      <c r="H31" s="37"/>
      <c r="I31" s="36" t="s">
        <v>253</v>
      </c>
      <c r="J31" s="38">
        <v>480</v>
      </c>
      <c r="K31" s="24">
        <f t="shared" si="0"/>
        <v>4800</v>
      </c>
      <c r="L31" s="39">
        <v>4800</v>
      </c>
      <c r="M31" s="7">
        <v>4800</v>
      </c>
    </row>
    <row r="32" spans="1:13" s="8" customFormat="1" ht="32.1" customHeight="1" x14ac:dyDescent="0.2">
      <c r="A32" s="34">
        <v>1302340000096660</v>
      </c>
      <c r="B32" s="35" t="s">
        <v>122</v>
      </c>
      <c r="C32" s="35" t="s">
        <v>19</v>
      </c>
      <c r="D32" s="36" t="s">
        <v>123</v>
      </c>
      <c r="E32" s="35" t="s">
        <v>198</v>
      </c>
      <c r="F32" s="4" t="s">
        <v>10</v>
      </c>
      <c r="G32" s="37" t="s">
        <v>30</v>
      </c>
      <c r="H32" s="37"/>
      <c r="I32" s="36" t="s">
        <v>254</v>
      </c>
      <c r="J32" s="38">
        <v>100</v>
      </c>
      <c r="K32" s="24">
        <f t="shared" si="0"/>
        <v>1000</v>
      </c>
      <c r="L32" s="39">
        <v>1000</v>
      </c>
      <c r="M32" s="7">
        <v>1000</v>
      </c>
    </row>
    <row r="33" spans="1:13" s="8" customFormat="1" ht="32.1" customHeight="1" x14ac:dyDescent="0.2">
      <c r="A33" s="41" t="s">
        <v>53</v>
      </c>
      <c r="B33" s="42" t="s">
        <v>88</v>
      </c>
      <c r="C33" s="42" t="s">
        <v>89</v>
      </c>
      <c r="D33" s="42" t="s">
        <v>28</v>
      </c>
      <c r="E33" s="42" t="s">
        <v>177</v>
      </c>
      <c r="F33" s="4" t="s">
        <v>10</v>
      </c>
      <c r="G33" s="43" t="s">
        <v>17</v>
      </c>
      <c r="H33" s="43"/>
      <c r="I33" s="44" t="s">
        <v>238</v>
      </c>
      <c r="J33" s="45">
        <v>200</v>
      </c>
      <c r="K33" s="24">
        <f t="shared" si="0"/>
        <v>2000</v>
      </c>
      <c r="L33" s="39">
        <v>2000</v>
      </c>
      <c r="M33" s="7">
        <v>2000</v>
      </c>
    </row>
    <row r="34" spans="1:13" s="8" customFormat="1" ht="32.1" customHeight="1" x14ac:dyDescent="0.2">
      <c r="A34" s="41" t="s">
        <v>54</v>
      </c>
      <c r="B34" s="44" t="s">
        <v>85</v>
      </c>
      <c r="C34" s="42"/>
      <c r="D34" s="42" t="s">
        <v>86</v>
      </c>
      <c r="E34" s="42" t="s">
        <v>174</v>
      </c>
      <c r="F34" s="4" t="s">
        <v>10</v>
      </c>
      <c r="G34" s="43" t="s">
        <v>17</v>
      </c>
      <c r="H34" s="43"/>
      <c r="I34" s="44" t="s">
        <v>235</v>
      </c>
      <c r="J34" s="45">
        <v>1000</v>
      </c>
      <c r="K34" s="24">
        <f t="shared" si="0"/>
        <v>10000</v>
      </c>
      <c r="L34" s="39">
        <v>10000</v>
      </c>
      <c r="M34" s="7">
        <v>10000</v>
      </c>
    </row>
    <row r="35" spans="1:13" s="8" customFormat="1" ht="32.1" customHeight="1" x14ac:dyDescent="0.2">
      <c r="A35" s="34" t="s">
        <v>55</v>
      </c>
      <c r="B35" s="35" t="s">
        <v>124</v>
      </c>
      <c r="C35" s="35" t="s">
        <v>33</v>
      </c>
      <c r="D35" s="36" t="s">
        <v>125</v>
      </c>
      <c r="E35" s="35" t="s">
        <v>199</v>
      </c>
      <c r="F35" s="4" t="s">
        <v>10</v>
      </c>
      <c r="G35" s="37" t="s">
        <v>17</v>
      </c>
      <c r="H35" s="37"/>
      <c r="I35" s="36" t="s">
        <v>255</v>
      </c>
      <c r="J35" s="38">
        <v>0.3</v>
      </c>
      <c r="K35" s="24">
        <f t="shared" si="0"/>
        <v>3</v>
      </c>
      <c r="L35" s="39">
        <v>3</v>
      </c>
      <c r="M35" s="7">
        <v>3</v>
      </c>
    </row>
    <row r="36" spans="1:13" s="8" customFormat="1" ht="32.1" customHeight="1" x14ac:dyDescent="0.2">
      <c r="A36" s="34" t="s">
        <v>56</v>
      </c>
      <c r="B36" s="35" t="s">
        <v>126</v>
      </c>
      <c r="C36" s="35"/>
      <c r="D36" s="36" t="s">
        <v>127</v>
      </c>
      <c r="E36" s="35" t="s">
        <v>200</v>
      </c>
      <c r="F36" s="4" t="s">
        <v>10</v>
      </c>
      <c r="G36" s="37" t="s">
        <v>17</v>
      </c>
      <c r="H36" s="37"/>
      <c r="I36" s="36" t="s">
        <v>43</v>
      </c>
      <c r="J36" s="38">
        <v>100</v>
      </c>
      <c r="K36" s="24">
        <f t="shared" si="0"/>
        <v>1000</v>
      </c>
      <c r="L36" s="39">
        <v>1000</v>
      </c>
      <c r="M36" s="7">
        <v>1000</v>
      </c>
    </row>
    <row r="37" spans="1:13" s="8" customFormat="1" ht="32.1" customHeight="1" x14ac:dyDescent="0.2">
      <c r="A37" s="34" t="s">
        <v>57</v>
      </c>
      <c r="B37" s="35" t="s">
        <v>128</v>
      </c>
      <c r="C37" s="35"/>
      <c r="D37" s="36" t="s">
        <v>16</v>
      </c>
      <c r="E37" s="35" t="s">
        <v>201</v>
      </c>
      <c r="F37" s="4" t="s">
        <v>10</v>
      </c>
      <c r="G37" s="37" t="s">
        <v>27</v>
      </c>
      <c r="H37" s="37"/>
      <c r="I37" s="36" t="s">
        <v>253</v>
      </c>
      <c r="J37" s="38">
        <v>60</v>
      </c>
      <c r="K37" s="24">
        <f t="shared" si="0"/>
        <v>600</v>
      </c>
      <c r="L37" s="39">
        <v>600</v>
      </c>
      <c r="M37" s="7">
        <v>600</v>
      </c>
    </row>
    <row r="38" spans="1:13" s="8" customFormat="1" ht="32.1" customHeight="1" x14ac:dyDescent="0.2">
      <c r="A38" s="34" t="s">
        <v>58</v>
      </c>
      <c r="B38" s="35" t="s">
        <v>129</v>
      </c>
      <c r="C38" s="35" t="s">
        <v>20</v>
      </c>
      <c r="D38" s="36" t="s">
        <v>130</v>
      </c>
      <c r="E38" s="35" t="s">
        <v>202</v>
      </c>
      <c r="F38" s="4" t="s">
        <v>10</v>
      </c>
      <c r="G38" s="37" t="s">
        <v>17</v>
      </c>
      <c r="H38" s="37" t="s">
        <v>46</v>
      </c>
      <c r="I38" s="36" t="s">
        <v>47</v>
      </c>
      <c r="J38" s="38">
        <v>20</v>
      </c>
      <c r="K38" s="24">
        <f t="shared" si="0"/>
        <v>200</v>
      </c>
      <c r="L38" s="39">
        <v>200</v>
      </c>
      <c r="M38" s="7">
        <v>200</v>
      </c>
    </row>
    <row r="39" spans="1:13" s="8" customFormat="1" ht="32.1" customHeight="1" x14ac:dyDescent="0.2">
      <c r="A39" s="34" t="s">
        <v>59</v>
      </c>
      <c r="B39" s="35" t="s">
        <v>131</v>
      </c>
      <c r="C39" s="35" t="s">
        <v>132</v>
      </c>
      <c r="D39" s="36" t="s">
        <v>133</v>
      </c>
      <c r="E39" s="35" t="s">
        <v>203</v>
      </c>
      <c r="F39" s="4" t="s">
        <v>10</v>
      </c>
      <c r="G39" s="37" t="s">
        <v>30</v>
      </c>
      <c r="H39" s="9"/>
      <c r="I39" s="36" t="s">
        <v>256</v>
      </c>
      <c r="J39" s="38">
        <v>24.5</v>
      </c>
      <c r="K39" s="24">
        <f t="shared" si="0"/>
        <v>245</v>
      </c>
      <c r="L39" s="39">
        <v>245</v>
      </c>
      <c r="M39" s="7">
        <v>245</v>
      </c>
    </row>
    <row r="40" spans="1:13" s="8" customFormat="1" ht="32.1" customHeight="1" x14ac:dyDescent="0.2">
      <c r="A40" s="34" t="s">
        <v>60</v>
      </c>
      <c r="B40" s="35" t="s">
        <v>134</v>
      </c>
      <c r="C40" s="35"/>
      <c r="D40" s="36"/>
      <c r="E40" s="35" t="s">
        <v>204</v>
      </c>
      <c r="F40" s="4" t="s">
        <v>10</v>
      </c>
      <c r="G40" s="37" t="s">
        <v>14</v>
      </c>
      <c r="H40" s="9"/>
      <c r="I40" s="36" t="s">
        <v>257</v>
      </c>
      <c r="J40" s="38">
        <v>0.1</v>
      </c>
      <c r="K40" s="24">
        <f t="shared" si="0"/>
        <v>1</v>
      </c>
      <c r="L40" s="39">
        <v>1</v>
      </c>
      <c r="M40" s="7">
        <v>1</v>
      </c>
    </row>
    <row r="41" spans="1:13" s="8" customFormat="1" ht="32.1" customHeight="1" x14ac:dyDescent="0.2">
      <c r="A41" s="34" t="s">
        <v>61</v>
      </c>
      <c r="B41" s="35" t="s">
        <v>135</v>
      </c>
      <c r="C41" s="35" t="s">
        <v>136</v>
      </c>
      <c r="D41" s="36" t="s">
        <v>137</v>
      </c>
      <c r="E41" s="35" t="s">
        <v>205</v>
      </c>
      <c r="F41" s="4" t="s">
        <v>10</v>
      </c>
      <c r="G41" s="37" t="s">
        <v>29</v>
      </c>
      <c r="H41" s="9"/>
      <c r="I41" s="36" t="s">
        <v>258</v>
      </c>
      <c r="J41" s="38">
        <v>16.399999999999999</v>
      </c>
      <c r="K41" s="24">
        <f t="shared" si="0"/>
        <v>164</v>
      </c>
      <c r="L41" s="39">
        <v>1165</v>
      </c>
      <c r="M41" s="7">
        <v>164</v>
      </c>
    </row>
    <row r="42" spans="1:13" s="8" customFormat="1" ht="32.1" customHeight="1" x14ac:dyDescent="0.2">
      <c r="A42" s="34" t="s">
        <v>62</v>
      </c>
      <c r="B42" s="35" t="s">
        <v>138</v>
      </c>
      <c r="C42" s="35"/>
      <c r="D42" s="36" t="s">
        <v>28</v>
      </c>
      <c r="E42" s="35" t="s">
        <v>206</v>
      </c>
      <c r="F42" s="4" t="s">
        <v>10</v>
      </c>
      <c r="G42" s="37" t="s">
        <v>17</v>
      </c>
      <c r="H42" s="9"/>
      <c r="I42" s="36" t="s">
        <v>21</v>
      </c>
      <c r="J42" s="38">
        <v>25</v>
      </c>
      <c r="K42" s="24">
        <f t="shared" si="0"/>
        <v>250</v>
      </c>
      <c r="L42" s="39">
        <v>250</v>
      </c>
      <c r="M42" s="7">
        <v>250</v>
      </c>
    </row>
    <row r="43" spans="1:13" s="8" customFormat="1" ht="32.1" customHeight="1" x14ac:dyDescent="0.2">
      <c r="A43" s="34" t="s">
        <v>63</v>
      </c>
      <c r="B43" s="35" t="s">
        <v>139</v>
      </c>
      <c r="C43" s="35"/>
      <c r="D43" s="36" t="s">
        <v>23</v>
      </c>
      <c r="E43" s="35" t="s">
        <v>207</v>
      </c>
      <c r="F43" s="4" t="s">
        <v>10</v>
      </c>
      <c r="G43" s="37" t="s">
        <v>41</v>
      </c>
      <c r="H43" s="9"/>
      <c r="I43" s="36" t="s">
        <v>233</v>
      </c>
      <c r="J43" s="38">
        <v>600</v>
      </c>
      <c r="K43" s="24">
        <f t="shared" si="0"/>
        <v>6000</v>
      </c>
      <c r="L43" s="39">
        <v>4000</v>
      </c>
      <c r="M43" s="7">
        <v>4000</v>
      </c>
    </row>
    <row r="44" spans="1:13" s="8" customFormat="1" ht="32.1" customHeight="1" x14ac:dyDescent="0.2">
      <c r="A44" s="34" t="s">
        <v>64</v>
      </c>
      <c r="B44" s="35" t="s">
        <v>140</v>
      </c>
      <c r="C44" s="35" t="s">
        <v>141</v>
      </c>
      <c r="D44" s="36" t="s">
        <v>37</v>
      </c>
      <c r="E44" s="35" t="s">
        <v>208</v>
      </c>
      <c r="F44" s="4" t="s">
        <v>10</v>
      </c>
      <c r="G44" s="37" t="s">
        <v>30</v>
      </c>
      <c r="H44" s="9"/>
      <c r="I44" s="36" t="s">
        <v>259</v>
      </c>
      <c r="J44" s="38">
        <v>10</v>
      </c>
      <c r="K44" s="24">
        <f t="shared" si="0"/>
        <v>100</v>
      </c>
      <c r="L44" s="39">
        <v>100</v>
      </c>
      <c r="M44" s="7">
        <v>100</v>
      </c>
    </row>
    <row r="45" spans="1:13" s="8" customFormat="1" ht="32.1" customHeight="1" x14ac:dyDescent="0.2">
      <c r="A45" s="34" t="s">
        <v>65</v>
      </c>
      <c r="B45" s="35" t="s">
        <v>48</v>
      </c>
      <c r="C45" s="35" t="s">
        <v>20</v>
      </c>
      <c r="D45" s="36" t="s">
        <v>111</v>
      </c>
      <c r="E45" s="35" t="s">
        <v>209</v>
      </c>
      <c r="F45" s="4" t="s">
        <v>10</v>
      </c>
      <c r="G45" s="37" t="s">
        <v>39</v>
      </c>
      <c r="H45" s="9"/>
      <c r="I45" s="36" t="s">
        <v>260</v>
      </c>
      <c r="J45" s="38">
        <v>20</v>
      </c>
      <c r="K45" s="24">
        <f t="shared" si="0"/>
        <v>200</v>
      </c>
      <c r="L45" s="39">
        <v>200</v>
      </c>
      <c r="M45" s="7">
        <v>200</v>
      </c>
    </row>
    <row r="46" spans="1:13" s="8" customFormat="1" ht="32.1" customHeight="1" x14ac:dyDescent="0.2">
      <c r="A46" s="34" t="s">
        <v>66</v>
      </c>
      <c r="B46" s="35" t="s">
        <v>142</v>
      </c>
      <c r="C46" s="35" t="s">
        <v>143</v>
      </c>
      <c r="D46" s="36" t="s">
        <v>19</v>
      </c>
      <c r="E46" s="35" t="s">
        <v>210</v>
      </c>
      <c r="F46" s="4" t="s">
        <v>10</v>
      </c>
      <c r="G46" s="37" t="s">
        <v>11</v>
      </c>
      <c r="H46" s="9"/>
      <c r="I46" s="36" t="s">
        <v>261</v>
      </c>
      <c r="J46" s="38">
        <v>30</v>
      </c>
      <c r="K46" s="24">
        <f t="shared" si="0"/>
        <v>300</v>
      </c>
      <c r="L46" s="39">
        <v>300</v>
      </c>
      <c r="M46" s="7">
        <v>300</v>
      </c>
    </row>
    <row r="47" spans="1:13" s="8" customFormat="1" ht="32.1" customHeight="1" x14ac:dyDescent="0.2">
      <c r="A47" s="34" t="s">
        <v>67</v>
      </c>
      <c r="B47" s="35" t="s">
        <v>144</v>
      </c>
      <c r="C47" s="35" t="s">
        <v>145</v>
      </c>
      <c r="D47" s="36" t="s">
        <v>146</v>
      </c>
      <c r="E47" s="35" t="s">
        <v>211</v>
      </c>
      <c r="F47" s="4" t="s">
        <v>10</v>
      </c>
      <c r="G47" s="37" t="s">
        <v>27</v>
      </c>
      <c r="H47" s="9"/>
      <c r="I47" s="36" t="s">
        <v>262</v>
      </c>
      <c r="J47" s="38">
        <v>10</v>
      </c>
      <c r="K47" s="24">
        <f t="shared" si="0"/>
        <v>100</v>
      </c>
      <c r="L47" s="39">
        <v>100</v>
      </c>
      <c r="M47" s="7">
        <v>100</v>
      </c>
    </row>
    <row r="48" spans="1:13" s="8" customFormat="1" ht="32.1" customHeight="1" x14ac:dyDescent="0.2">
      <c r="A48" s="34" t="s">
        <v>68</v>
      </c>
      <c r="B48" s="35" t="s">
        <v>138</v>
      </c>
      <c r="C48" s="35" t="s">
        <v>20</v>
      </c>
      <c r="D48" s="36" t="s">
        <v>146</v>
      </c>
      <c r="E48" s="35" t="s">
        <v>212</v>
      </c>
      <c r="F48" s="4" t="s">
        <v>10</v>
      </c>
      <c r="G48" s="37" t="s">
        <v>27</v>
      </c>
      <c r="H48" s="9"/>
      <c r="I48" s="36" t="s">
        <v>262</v>
      </c>
      <c r="J48" s="38">
        <v>10</v>
      </c>
      <c r="K48" s="24">
        <f t="shared" si="0"/>
        <v>100</v>
      </c>
      <c r="L48" s="39">
        <v>100</v>
      </c>
      <c r="M48" s="7">
        <v>100</v>
      </c>
    </row>
    <row r="49" spans="1:14" s="8" customFormat="1" ht="32.1" customHeight="1" x14ac:dyDescent="0.2">
      <c r="A49" s="34" t="s">
        <v>69</v>
      </c>
      <c r="B49" s="35" t="s">
        <v>147</v>
      </c>
      <c r="C49" s="35" t="s">
        <v>148</v>
      </c>
      <c r="D49" s="36" t="s">
        <v>149</v>
      </c>
      <c r="E49" s="35" t="s">
        <v>213</v>
      </c>
      <c r="F49" s="4" t="s">
        <v>10</v>
      </c>
      <c r="G49" s="37" t="s">
        <v>14</v>
      </c>
      <c r="H49" s="9"/>
      <c r="I49" s="36" t="s">
        <v>263</v>
      </c>
      <c r="J49" s="38">
        <v>0.1</v>
      </c>
      <c r="K49" s="24">
        <f t="shared" si="0"/>
        <v>1</v>
      </c>
      <c r="L49" s="39">
        <v>1</v>
      </c>
      <c r="M49" s="7">
        <v>1</v>
      </c>
    </row>
    <row r="50" spans="1:14" s="8" customFormat="1" ht="32.1" customHeight="1" x14ac:dyDescent="0.2">
      <c r="A50" s="34" t="s">
        <v>70</v>
      </c>
      <c r="B50" s="35" t="s">
        <v>150</v>
      </c>
      <c r="C50" s="35"/>
      <c r="D50" s="36" t="s">
        <v>28</v>
      </c>
      <c r="E50" s="35" t="s">
        <v>214</v>
      </c>
      <c r="F50" s="4" t="s">
        <v>10</v>
      </c>
      <c r="G50" s="37" t="s">
        <v>17</v>
      </c>
      <c r="H50" s="9"/>
      <c r="I50" s="36" t="s">
        <v>34</v>
      </c>
      <c r="J50" s="38">
        <v>0.1</v>
      </c>
      <c r="K50" s="24">
        <f t="shared" si="0"/>
        <v>1</v>
      </c>
      <c r="L50" s="39">
        <v>1</v>
      </c>
      <c r="M50" s="7">
        <v>1</v>
      </c>
    </row>
    <row r="51" spans="1:14" s="8" customFormat="1" ht="32.1" customHeight="1" x14ac:dyDescent="0.2">
      <c r="A51" s="34" t="s">
        <v>71</v>
      </c>
      <c r="B51" s="35" t="s">
        <v>151</v>
      </c>
      <c r="C51" s="35" t="s">
        <v>152</v>
      </c>
      <c r="D51" s="36" t="s">
        <v>153</v>
      </c>
      <c r="E51" s="35" t="s">
        <v>215</v>
      </c>
      <c r="F51" s="4" t="s">
        <v>10</v>
      </c>
      <c r="G51" s="37" t="s">
        <v>29</v>
      </c>
      <c r="H51" s="9"/>
      <c r="I51" s="36" t="s">
        <v>264</v>
      </c>
      <c r="J51" s="38">
        <v>30</v>
      </c>
      <c r="K51" s="24">
        <f t="shared" si="0"/>
        <v>300</v>
      </c>
      <c r="L51" s="39">
        <v>300</v>
      </c>
      <c r="M51" s="7">
        <v>300</v>
      </c>
    </row>
    <row r="52" spans="1:14" ht="32.1" customHeight="1" x14ac:dyDescent="0.2">
      <c r="A52" s="34" t="s">
        <v>72</v>
      </c>
      <c r="B52" s="35" t="s">
        <v>154</v>
      </c>
      <c r="C52" s="35" t="s">
        <v>155</v>
      </c>
      <c r="D52" s="36" t="s">
        <v>26</v>
      </c>
      <c r="E52" s="35" t="s">
        <v>216</v>
      </c>
      <c r="F52" s="4" t="s">
        <v>10</v>
      </c>
      <c r="G52" s="37" t="s">
        <v>27</v>
      </c>
      <c r="H52" s="4"/>
      <c r="I52" s="36" t="s">
        <v>265</v>
      </c>
      <c r="J52" s="38">
        <v>10</v>
      </c>
      <c r="K52" s="24">
        <f t="shared" si="0"/>
        <v>100</v>
      </c>
      <c r="L52" s="39">
        <v>100</v>
      </c>
      <c r="M52" s="7">
        <v>100</v>
      </c>
    </row>
    <row r="53" spans="1:14" ht="32.1" customHeight="1" x14ac:dyDescent="0.2">
      <c r="A53" s="34" t="s">
        <v>73</v>
      </c>
      <c r="B53" s="35" t="s">
        <v>156</v>
      </c>
      <c r="C53" s="35" t="s">
        <v>33</v>
      </c>
      <c r="D53" s="36" t="s">
        <v>157</v>
      </c>
      <c r="E53" s="35" t="s">
        <v>217</v>
      </c>
      <c r="F53" s="4" t="s">
        <v>10</v>
      </c>
      <c r="G53" s="37" t="s">
        <v>27</v>
      </c>
      <c r="H53" s="4"/>
      <c r="I53" s="36" t="s">
        <v>253</v>
      </c>
      <c r="J53" s="38">
        <v>15</v>
      </c>
      <c r="K53" s="24">
        <f t="shared" si="0"/>
        <v>150</v>
      </c>
      <c r="L53" s="39">
        <v>150</v>
      </c>
      <c r="M53" s="7">
        <v>150</v>
      </c>
    </row>
    <row r="54" spans="1:14" ht="32.1" customHeight="1" x14ac:dyDescent="0.2">
      <c r="A54" s="34" t="s">
        <v>74</v>
      </c>
      <c r="B54" s="35" t="s">
        <v>158</v>
      </c>
      <c r="C54" s="35" t="s">
        <v>38</v>
      </c>
      <c r="D54" s="36" t="s">
        <v>159</v>
      </c>
      <c r="E54" s="35" t="s">
        <v>218</v>
      </c>
      <c r="F54" s="4" t="s">
        <v>10</v>
      </c>
      <c r="G54" s="37" t="s">
        <v>39</v>
      </c>
      <c r="H54" s="4"/>
      <c r="I54" s="36" t="s">
        <v>266</v>
      </c>
      <c r="J54" s="38">
        <v>150</v>
      </c>
      <c r="K54" s="24">
        <f t="shared" si="0"/>
        <v>1500</v>
      </c>
      <c r="L54" s="39">
        <v>3000</v>
      </c>
      <c r="M54" s="7">
        <v>1500</v>
      </c>
    </row>
    <row r="55" spans="1:14" ht="32.1" customHeight="1" x14ac:dyDescent="0.2">
      <c r="A55" s="34" t="s">
        <v>75</v>
      </c>
      <c r="B55" s="35" t="s">
        <v>160</v>
      </c>
      <c r="C55" s="35"/>
      <c r="D55" s="36" t="s">
        <v>16</v>
      </c>
      <c r="E55" s="35" t="s">
        <v>219</v>
      </c>
      <c r="F55" s="4" t="s">
        <v>10</v>
      </c>
      <c r="G55" s="37" t="s">
        <v>27</v>
      </c>
      <c r="H55" s="4"/>
      <c r="I55" s="36" t="s">
        <v>267</v>
      </c>
      <c r="J55" s="38">
        <v>800</v>
      </c>
      <c r="K55" s="24">
        <f t="shared" si="0"/>
        <v>8000</v>
      </c>
      <c r="L55" s="39">
        <v>8000</v>
      </c>
      <c r="M55" s="7">
        <v>8000</v>
      </c>
    </row>
    <row r="56" spans="1:14" ht="32.1" customHeight="1" x14ac:dyDescent="0.2">
      <c r="A56" s="34" t="s">
        <v>76</v>
      </c>
      <c r="B56" s="35" t="s">
        <v>92</v>
      </c>
      <c r="C56" s="35"/>
      <c r="D56" s="36" t="s">
        <v>36</v>
      </c>
      <c r="E56" s="35" t="s">
        <v>220</v>
      </c>
      <c r="F56" s="4" t="s">
        <v>10</v>
      </c>
      <c r="G56" s="37" t="s">
        <v>29</v>
      </c>
      <c r="H56" s="4"/>
      <c r="I56" s="36" t="s">
        <v>258</v>
      </c>
      <c r="J56" s="38">
        <v>0.1</v>
      </c>
      <c r="K56" s="24">
        <f t="shared" si="0"/>
        <v>1</v>
      </c>
      <c r="L56" s="39">
        <v>1</v>
      </c>
      <c r="M56" s="7">
        <v>1</v>
      </c>
    </row>
    <row r="57" spans="1:14" ht="32.1" customHeight="1" x14ac:dyDescent="0.2">
      <c r="A57" s="34" t="s">
        <v>77</v>
      </c>
      <c r="B57" s="35" t="s">
        <v>161</v>
      </c>
      <c r="C57" s="35"/>
      <c r="D57" s="36" t="s">
        <v>49</v>
      </c>
      <c r="E57" s="35" t="s">
        <v>221</v>
      </c>
      <c r="F57" s="4" t="s">
        <v>10</v>
      </c>
      <c r="G57" s="37" t="s">
        <v>17</v>
      </c>
      <c r="H57" s="4"/>
      <c r="I57" s="36" t="s">
        <v>239</v>
      </c>
      <c r="J57" s="38">
        <v>65</v>
      </c>
      <c r="K57" s="24">
        <f t="shared" si="0"/>
        <v>650</v>
      </c>
      <c r="L57" s="39">
        <v>650</v>
      </c>
      <c r="M57" s="7">
        <v>650</v>
      </c>
    </row>
    <row r="58" spans="1:14" ht="32.1" customHeight="1" x14ac:dyDescent="0.2">
      <c r="A58" s="34" t="s">
        <v>78</v>
      </c>
      <c r="B58" s="35" t="s">
        <v>162</v>
      </c>
      <c r="C58" s="35" t="s">
        <v>163</v>
      </c>
      <c r="D58" s="36" t="s">
        <v>164</v>
      </c>
      <c r="E58" s="35" t="s">
        <v>222</v>
      </c>
      <c r="F58" s="4" t="s">
        <v>10</v>
      </c>
      <c r="G58" s="37" t="s">
        <v>30</v>
      </c>
      <c r="H58" s="4"/>
      <c r="I58" s="36" t="s">
        <v>268</v>
      </c>
      <c r="J58" s="38">
        <v>10</v>
      </c>
      <c r="K58" s="24">
        <f t="shared" si="0"/>
        <v>100</v>
      </c>
      <c r="L58" s="39">
        <v>100</v>
      </c>
      <c r="M58" s="25">
        <v>100</v>
      </c>
      <c r="N58" s="2"/>
    </row>
    <row r="59" spans="1:14" ht="32.1" customHeight="1" x14ac:dyDescent="0.2">
      <c r="A59" s="34" t="s">
        <v>79</v>
      </c>
      <c r="B59" s="35" t="s">
        <v>150</v>
      </c>
      <c r="C59" s="35"/>
      <c r="D59" s="36" t="s">
        <v>28</v>
      </c>
      <c r="E59" s="35" t="s">
        <v>223</v>
      </c>
      <c r="F59" s="4" t="s">
        <v>10</v>
      </c>
      <c r="G59" s="37" t="s">
        <v>17</v>
      </c>
      <c r="H59" s="4"/>
      <c r="I59" s="36" t="s">
        <v>34</v>
      </c>
      <c r="J59" s="38">
        <v>0.1</v>
      </c>
      <c r="K59" s="24">
        <f t="shared" si="0"/>
        <v>1</v>
      </c>
      <c r="L59" s="39">
        <v>1</v>
      </c>
      <c r="M59" s="7">
        <v>1</v>
      </c>
    </row>
    <row r="60" spans="1:14" ht="32.1" customHeight="1" x14ac:dyDescent="0.2">
      <c r="A60" s="34" t="s">
        <v>80</v>
      </c>
      <c r="B60" s="35" t="s">
        <v>165</v>
      </c>
      <c r="C60" s="35"/>
      <c r="D60" s="36" t="s">
        <v>166</v>
      </c>
      <c r="E60" s="35" t="s">
        <v>224</v>
      </c>
      <c r="F60" s="4" t="s">
        <v>10</v>
      </c>
      <c r="G60" s="37" t="s">
        <v>40</v>
      </c>
      <c r="H60" s="4"/>
      <c r="I60" s="36" t="s">
        <v>269</v>
      </c>
      <c r="J60" s="38">
        <v>10</v>
      </c>
      <c r="K60" s="24">
        <f t="shared" si="0"/>
        <v>100</v>
      </c>
      <c r="L60" s="39">
        <v>100</v>
      </c>
      <c r="M60" s="7">
        <v>100</v>
      </c>
    </row>
    <row r="61" spans="1:14" ht="32.1" customHeight="1" x14ac:dyDescent="0.2">
      <c r="A61" s="34" t="s">
        <v>81</v>
      </c>
      <c r="B61" s="35" t="s">
        <v>167</v>
      </c>
      <c r="C61" s="35" t="s">
        <v>50</v>
      </c>
      <c r="D61" s="36" t="s">
        <v>168</v>
      </c>
      <c r="E61" s="35" t="s">
        <v>225</v>
      </c>
      <c r="F61" s="4" t="s">
        <v>10</v>
      </c>
      <c r="G61" s="37" t="s">
        <v>45</v>
      </c>
      <c r="H61" s="4"/>
      <c r="I61" s="36" t="s">
        <v>270</v>
      </c>
      <c r="J61" s="38">
        <v>30</v>
      </c>
      <c r="K61" s="24">
        <f t="shared" si="0"/>
        <v>300</v>
      </c>
      <c r="L61" s="39">
        <v>300</v>
      </c>
      <c r="M61" s="7">
        <v>300</v>
      </c>
    </row>
    <row r="62" spans="1:14" ht="32.1" customHeight="1" thickBot="1" x14ac:dyDescent="0.25">
      <c r="A62" s="46" t="s">
        <v>82</v>
      </c>
      <c r="B62" s="47" t="s">
        <v>169</v>
      </c>
      <c r="C62" s="47" t="s">
        <v>170</v>
      </c>
      <c r="D62" s="48" t="s">
        <v>171</v>
      </c>
      <c r="E62" s="47" t="s">
        <v>226</v>
      </c>
      <c r="F62" s="15" t="s">
        <v>10</v>
      </c>
      <c r="G62" s="49" t="s">
        <v>230</v>
      </c>
      <c r="H62" s="15"/>
      <c r="I62" s="48" t="s">
        <v>271</v>
      </c>
      <c r="J62" s="50">
        <v>10</v>
      </c>
      <c r="K62" s="26">
        <f t="shared" si="0"/>
        <v>100</v>
      </c>
      <c r="L62" s="51">
        <v>100</v>
      </c>
      <c r="M62" s="27">
        <v>100</v>
      </c>
    </row>
    <row r="63" spans="1:14" s="20" customFormat="1" ht="32.1" customHeight="1" thickBot="1" x14ac:dyDescent="0.25">
      <c r="A63" s="16"/>
      <c r="B63" s="17"/>
      <c r="C63" s="17"/>
      <c r="D63" s="17"/>
      <c r="E63" s="18"/>
      <c r="F63" s="17"/>
      <c r="G63" s="17"/>
      <c r="H63" s="17"/>
      <c r="I63" s="17"/>
      <c r="J63" s="19">
        <f>SUM(J6:J62)</f>
        <v>5738.2000000000016</v>
      </c>
      <c r="K63" s="22">
        <f>SUM(K6:K62)</f>
        <v>57382</v>
      </c>
      <c r="L63" s="22">
        <f>SUM(L6:L62)</f>
        <v>118178</v>
      </c>
      <c r="M63" s="21">
        <f>SUM(M6:M62)</f>
        <v>55274</v>
      </c>
    </row>
  </sheetData>
  <mergeCells count="2">
    <mergeCell ref="A2:M2"/>
    <mergeCell ref="A4:M4"/>
  </mergeCells>
  <phoneticPr fontId="4" type="noConversion"/>
  <dataValidations count="7">
    <dataValidation type="list" allowBlank="1" showErrorMessage="1" sqref="G58 G31:G32 G23 G16:G17 G19 G7:G11 G41:G43 G45 G13:G14 G21 G26:G29 G35:G39 G56 G60:G62 G47:G52">
      <formula1>INDIRECT(IF(F7="India",F7,"NA"))</formula1>
    </dataValidation>
    <dataValidation type="list" allowBlank="1" showInputMessage="1" showErrorMessage="1" sqref="H31:H32 H23 H16:H17 H19 H7:H11 H13:H14 H21 H26:H29 H35:H38">
      <formula1>INDIRECT(SUBSTITUTE(G7," ",""))</formula1>
    </dataValidation>
    <dataValidation type="textLength" allowBlank="1" showErrorMessage="1" error="Folio Number should be alphanumeric and of less than or equal 20 characters." sqref="A60:A62 A58 A56 A7:A11 A31:A32 A26:A29 A23 A21 A19 A16:A17 A13:A14 A35:A39 A47:A52 A45 A41:A43">
      <formula1>1</formula1>
      <formula2>20</formula2>
    </dataValidation>
    <dataValidation type="textLength" allowBlank="1" showErrorMessage="1" error="Cannot enter more than 35 characters." sqref="B58:D58 B56:D56 B60:D62 B26:D29 B23:D23 B19:D19 B21:D21 B13:D14 B7:D11 B16:D17 B31:D32 B45:D45 B41:D43 B35:D39 B47:D52">
      <formula1>1</formula1>
      <formula2>35</formula2>
    </dataValidation>
    <dataValidation type="textLength" allowBlank="1" showErrorMessage="1" error="Cannot enter more than 300 characters." sqref="E58 E56 E60:E62 E26:E29 E23 E19 E21 E13:E14 E7:E11 E16:E17 E31:E32 E45 E41:E43 E35:E39 E47:E52">
      <formula1>1</formula1>
      <formula2>300</formula2>
    </dataValidation>
    <dataValidation type="textLength" allowBlank="1" showErrorMessage="1" error="Enter valid Pincode" sqref="I58 I56 I60:I62 I26:I29 I23 I19 I21 I13:I14 I7:I11 I16:I17 I31:I32 I45 I41:I43 I35:I39 I47:I52">
      <formula1>6</formula1>
      <formula2>12</formula2>
    </dataValidation>
    <dataValidation type="decimal" allowBlank="1" showErrorMessage="1" error="Only numeric value(greater than 0) is allowed." sqref="J58 J56 J60:J62 J26:J29 J23 J19 J21 J13:J14 J7:J11 J16:J17 J31:J32 J45 J41:J43 J35:J39 J47:J52">
      <formula1>0.01</formula1>
      <formula2>9999999999999.99</formula2>
    </dataValidation>
  </dataValidations>
  <pageMargins left="0.55000000000000004" right="0.22" top="0.6" bottom="0.63" header="0.5" footer="0.5"/>
  <pageSetup paperSize="5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Transfer IEPF-OCT 2020</vt:lpstr>
      <vt:lpstr>'Transfer IEPF-OCT 2020'!Print_Titles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Shashikant</dc:creator>
  <cp:lastModifiedBy>CS</cp:lastModifiedBy>
  <cp:lastPrinted>2019-06-24T11:58:06Z</cp:lastPrinted>
  <dcterms:created xsi:type="dcterms:W3CDTF">2019-01-31T07:10:17Z</dcterms:created>
  <dcterms:modified xsi:type="dcterms:W3CDTF">2019-12-24T12:24:03Z</dcterms:modified>
</cp:coreProperties>
</file>